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Avp42\fnd\Program Advancement\Data\Calendars, Processes, Templates\Templates\Tools\"/>
    </mc:Choice>
  </mc:AlternateContent>
  <xr:revisionPtr revIDLastSave="0" documentId="13_ncr:1_{81EA2569-D916-4E25-8D0E-84AE885F099C}" xr6:coauthVersionLast="47" xr6:coauthVersionMax="47" xr10:uidLastSave="{00000000-0000-0000-0000-000000000000}"/>
  <bookViews>
    <workbookView xWindow="-120" yWindow="-120" windowWidth="29040" windowHeight="15720" activeTab="1" xr2:uid="{A0F1D14D-FA04-458C-9BDD-E8001154ED82}"/>
  </bookViews>
  <sheets>
    <sheet name="Version History" sheetId="3" r:id="rId1"/>
    <sheet name="Sample Size Calculation" sheetId="1" r:id="rId2"/>
  </sheets>
  <definedNames>
    <definedName name="_xlnm.Print_Area" localSheetId="1">'Sample Size Calculation'!$A$1:$J$50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H40" i="1" s="1"/>
  <c r="D37" i="1"/>
  <c r="D34" i="1"/>
  <c r="F34" i="1" s="1"/>
  <c r="F19" i="1"/>
  <c r="G40" i="1" l="1"/>
  <c r="F40" i="1" s="1"/>
  <c r="F37" i="1"/>
  <c r="J45" i="1" l="1"/>
  <c r="F45" i="1" l="1"/>
</calcChain>
</file>

<file path=xl/sharedStrings.xml><?xml version="1.0" encoding="utf-8"?>
<sst xmlns="http://schemas.openxmlformats.org/spreadsheetml/2006/main" count="42" uniqueCount="42">
  <si>
    <t>Worksheet to Determine Verification Sample Size</t>
  </si>
  <si>
    <t>CE Name:</t>
  </si>
  <si>
    <t>CE ID:</t>
  </si>
  <si>
    <t>Program Year:</t>
  </si>
  <si>
    <t xml:space="preserve">Categorically-eligible </t>
  </si>
  <si>
    <t>Income-based free</t>
  </si>
  <si>
    <t>Income-based reduced-price</t>
  </si>
  <si>
    <t>Total approved applications</t>
  </si>
  <si>
    <t>General Information</t>
  </si>
  <si>
    <t>Number of error-prone applications
 (Enter 0 if there are none)</t>
  </si>
  <si>
    <t>Standard</t>
  </si>
  <si>
    <t>Alternate 1</t>
  </si>
  <si>
    <t>Alternate 2</t>
  </si>
  <si>
    <t xml:space="preserve">This institution is an equal opportunity provider. </t>
  </si>
  <si>
    <t>Texas Department of Agriculture - Food and Nutrition Division</t>
  </si>
  <si>
    <t>COMMISSIONER SID MILLER</t>
  </si>
  <si>
    <t>TEXAS DEPARTMENT OF AGRICULTURE</t>
  </si>
  <si>
    <t>Date sample was calculated:</t>
  </si>
  <si>
    <t>Total Approved Applications</t>
  </si>
  <si>
    <t>Sample Method</t>
  </si>
  <si>
    <t>Which sampling method will be used?</t>
  </si>
  <si>
    <t>Sample Size Calculation</t>
  </si>
  <si>
    <t>Sampling Interval</t>
  </si>
  <si>
    <t>All sample sizes are calculated by rounding decimals up to the next whole number.</t>
  </si>
  <si>
    <t>Total Sample</t>
  </si>
  <si>
    <t>Selected From Error-Prone</t>
  </si>
  <si>
    <t>Selected From Categorically Eligible</t>
  </si>
  <si>
    <t>Use this interval for selecting household applications for verification. The interval is determined by dividing the total number of household applications by the sample size.</t>
  </si>
  <si>
    <t>OF THE TOTAL APPROVED APPLICATONS, HOW MANY ARE ERROR-PRONE?</t>
  </si>
  <si>
    <t>Calculated as 3% of total applications or 3,000 Error-Prone applications (whichever is less). Randomly selected from Error-Prone applications first.</t>
  </si>
  <si>
    <t xml:space="preserve">Calculated as 3% or 3,000 of total applications (whichever is less). Randomly selected from all approved applications. </t>
  </si>
  <si>
    <t>Calculated as 1% or 1,000 (whichever is less) of total approved applications selected from Error-Prone applications 
PLUS 0.5% or 500 (whichever is less) of Categorically Eligible applications selected from Categorically Eligible applications.</t>
  </si>
  <si>
    <t>Guidance in cell E4 regarding timeframe for household income documentation updated to align with USDA guidance</t>
  </si>
  <si>
    <t xml:space="preserve">Total approved applications refers to actual approved application documents/pieces of paper on file October 1. CEs must only complete verification activities based on applications received and certified. CEs must not include directly certified students in their calculations. </t>
  </si>
  <si>
    <t xml:space="preserve">Replaced worksheet Approved Sample Methods with worksheet Reporting Requirements &amp; Method.
Reporting Requirements &amp; Method contains updated CE list and detailed info on requirements and sample size method. </t>
  </si>
  <si>
    <t>Corrected rounding error on Alternate 2 sample size calculation</t>
  </si>
  <si>
    <t>Verification must be completed by November 15th each year. Households must provide income information for a period of one month. The one-month period may be from any point in time between the month prior to application and the time the household is required to provide income documentation.</t>
  </si>
  <si>
    <t>All CEs are eligible to use the Standard method. Eligibility to use an Alternate method is based on the previous year's verification response rate. Approved methods are available on SquareMeals.</t>
  </si>
  <si>
    <t>PY23 original posting</t>
  </si>
  <si>
    <t>Removed Reporting Requirements &amp; Method worksheet from tool. Data will be posted in a separate document.</t>
  </si>
  <si>
    <t>ENTER NUMBER OF APPROVED APPLICATONS AS OF OCTOBER 1:</t>
  </si>
  <si>
    <t>Removed Program Year references to eliminate annual update requirement; updates will be made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</si>
</sst>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BFB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medium">
        <color theme="6" tint="-9.9978637043366805E-2"/>
      </right>
      <top style="medium">
        <color theme="6" tint="-9.9978637043366805E-2"/>
      </top>
      <bottom/>
      <diagonal/>
    </border>
    <border>
      <left style="medium">
        <color theme="6" tint="-9.9978637043366805E-2"/>
      </left>
      <right style="medium">
        <color theme="6" tint="-9.9978637043366805E-2"/>
      </right>
      <top style="medium">
        <color theme="6" tint="-9.9978637043366805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13" fillId="0" borderId="0"/>
  </cellStyleXfs>
  <cellXfs count="74">
    <xf numFmtId="0" fontId="0" fillId="0" borderId="0" xfId="0"/>
    <xf numFmtId="0" fontId="12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0" fillId="7" borderId="0" xfId="0" applyFill="1"/>
    <xf numFmtId="0" fontId="0" fillId="7" borderId="0" xfId="0" applyFill="1" applyAlignment="1">
      <alignment horizontal="center"/>
    </xf>
    <xf numFmtId="0" fontId="8" fillId="0" borderId="0" xfId="0" applyFont="1"/>
    <xf numFmtId="0" fontId="10" fillId="4" borderId="6" xfId="0" applyFont="1" applyFill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10" fillId="0" borderId="6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14" fontId="0" fillId="7" borderId="0" xfId="0" applyNumberFormat="1" applyFill="1" applyAlignment="1">
      <alignment horizontal="center" vertical="top"/>
    </xf>
    <xf numFmtId="0" fontId="0" fillId="7" borderId="0" xfId="0" applyFill="1" applyAlignment="1">
      <alignment vertical="top"/>
    </xf>
    <xf numFmtId="0" fontId="0" fillId="7" borderId="0" xfId="0" applyFill="1" applyAlignment="1">
      <alignment vertical="top" wrapText="1"/>
    </xf>
    <xf numFmtId="14" fontId="0" fillId="7" borderId="0" xfId="0" applyNumberFormat="1" applyFill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5" borderId="17" xfId="0" applyFont="1" applyFill="1" applyBorder="1"/>
    <xf numFmtId="0" fontId="16" fillId="5" borderId="16" xfId="2" applyFont="1" applyFill="1" applyBorder="1" applyProtection="1"/>
    <xf numFmtId="0" fontId="2" fillId="5" borderId="18" xfId="0" applyFont="1" applyFill="1" applyBorder="1"/>
    <xf numFmtId="0" fontId="10" fillId="0" borderId="0" xfId="4" applyFont="1" applyBorder="1" applyAlignment="1" applyProtection="1">
      <alignment vertical="top"/>
    </xf>
    <xf numFmtId="164" fontId="2" fillId="2" borderId="5" xfId="0" applyNumberFormat="1" applyFont="1" applyFill="1" applyBorder="1" applyAlignment="1" applyProtection="1">
      <alignment horizontal="left" vertical="top"/>
      <protection locked="0"/>
    </xf>
    <xf numFmtId="0" fontId="10" fillId="0" borderId="0" xfId="4" applyFont="1" applyFill="1" applyBorder="1" applyProtection="1"/>
    <xf numFmtId="164" fontId="2" fillId="0" borderId="0" xfId="0" applyNumberFormat="1" applyFont="1"/>
    <xf numFmtId="0" fontId="10" fillId="0" borderId="0" xfId="4" applyFont="1" applyBorder="1" applyAlignment="1" applyProtection="1">
      <alignment vertical="top" wrapText="1"/>
    </xf>
    <xf numFmtId="0" fontId="2" fillId="0" borderId="19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20" xfId="0" applyFont="1" applyBorder="1"/>
    <xf numFmtId="0" fontId="2" fillId="0" borderId="0" xfId="0" applyFont="1" applyAlignment="1">
      <alignment wrapText="1"/>
    </xf>
    <xf numFmtId="0" fontId="2" fillId="0" borderId="6" xfId="0" applyFont="1" applyBorder="1"/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17" fillId="6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10" fillId="0" borderId="6" xfId="4" applyFont="1" applyBorder="1" applyAlignment="1" applyProtection="1">
      <alignment horizontal="center" vertical="center"/>
    </xf>
    <xf numFmtId="0" fontId="9" fillId="3" borderId="6" xfId="0" applyFont="1" applyFill="1" applyBorder="1" applyAlignment="1">
      <alignment horizontal="left" vertical="center" wrapText="1"/>
    </xf>
    <xf numFmtId="0" fontId="10" fillId="0" borderId="3" xfId="4" applyFont="1" applyBorder="1" applyAlignment="1" applyProtection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2" fillId="0" borderId="22" xfId="0" applyFont="1" applyBorder="1"/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Alignment="1">
      <alignment horizontal="center"/>
    </xf>
    <xf numFmtId="0" fontId="10" fillId="4" borderId="6" xfId="3" applyFont="1" applyFill="1" applyBorder="1" applyProtection="1"/>
    <xf numFmtId="0" fontId="16" fillId="5" borderId="16" xfId="2" applyFont="1" applyFill="1" applyBorder="1" applyProtection="1"/>
    <xf numFmtId="0" fontId="2" fillId="0" borderId="0" xfId="0" applyFont="1" applyAlignment="1">
      <alignment horizontal="left" vertical="center" wrapText="1"/>
    </xf>
    <xf numFmtId="0" fontId="15" fillId="0" borderId="0" xfId="1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4" borderId="6" xfId="3" applyFont="1" applyFill="1" applyBorder="1" applyAlignment="1" applyProtection="1">
      <alignment vertical="center"/>
    </xf>
    <xf numFmtId="49" fontId="1" fillId="2" borderId="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 applyAlignment="1" applyProtection="1">
      <alignment horizontal="center" vertical="top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</cellXfs>
  <cellStyles count="7">
    <cellStyle name="Heading 1" xfId="2" builtinId="16"/>
    <cellStyle name="Heading 3" xfId="3" builtinId="18"/>
    <cellStyle name="Heading 4" xfId="4" builtinId="19"/>
    <cellStyle name="Normal" xfId="0" builtinId="0"/>
    <cellStyle name="Normal 2 2" xfId="5" xr:uid="{4423D243-2F0B-4614-854D-0F4C19B953D4}"/>
    <cellStyle name="Normal 3" xfId="6" xr:uid="{24A34942-1B19-4BD3-B4BF-35B401690B1C}"/>
    <cellStyle name="Title" xfId="1" builtinId="15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FCF8"/>
      <color rgb="FFE3FDFA"/>
      <color rgb="FFF3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89534</xdr:colOff>
      <xdr:row>33</xdr:row>
      <xdr:rowOff>11431</xdr:rowOff>
    </xdr:from>
    <xdr:to>
      <xdr:col>9</xdr:col>
      <xdr:colOff>13334</xdr:colOff>
      <xdr:row>37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8946C6-FDFE-4EDE-BD21-168A26A75904}"/>
            </a:ext>
          </a:extLst>
        </xdr:cNvPr>
        <xdr:cNvSpPr txBox="1"/>
      </xdr:nvSpPr>
      <xdr:spPr>
        <a:xfrm>
          <a:off x="6633209" y="9650731"/>
          <a:ext cx="3381375" cy="143636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accent1">
              <a:lumMod val="75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Standard Sample Size Method: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this method, Error-Prone household applications are verified first. Standard Sample Size method requires CEs to select 3% of all applications on file October 1 or 3,000 Error-Prone applications (whichever is less) to determine the number of applications to be verified. If there are not enough Error-Prone applications to fulfill the 3% sample size, schools must randomly select other approved applications to fulfill the required sample size.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19050</xdr:colOff>
      <xdr:row>47</xdr:row>
      <xdr:rowOff>0</xdr:rowOff>
    </xdr:from>
    <xdr:to>
      <xdr:col>3</xdr:col>
      <xdr:colOff>171450</xdr:colOff>
      <xdr:row>48</xdr:row>
      <xdr:rowOff>133351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40C010-FFD3-4B02-B7B2-2B474FCE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12096750"/>
          <a:ext cx="390525" cy="381000"/>
        </a:xfrm>
        <a:prstGeom prst="rect">
          <a:avLst/>
        </a:prstGeom>
      </xdr:spPr>
    </xdr:pic>
    <xdr:clientData/>
  </xdr:twoCellAnchor>
  <xdr:twoCellAnchor>
    <xdr:from>
      <xdr:col>6</xdr:col>
      <xdr:colOff>129541</xdr:colOff>
      <xdr:row>17</xdr:row>
      <xdr:rowOff>133350</xdr:rowOff>
    </xdr:from>
    <xdr:to>
      <xdr:col>9</xdr:col>
      <xdr:colOff>0</xdr:colOff>
      <xdr:row>22</xdr:row>
      <xdr:rowOff>6459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A3B12C4-E8D2-4E8B-9F0F-6ADA296F8C60}"/>
            </a:ext>
          </a:extLst>
        </xdr:cNvPr>
        <xdr:cNvSpPr txBox="1"/>
      </xdr:nvSpPr>
      <xdr:spPr>
        <a:xfrm>
          <a:off x="6625591" y="5676900"/>
          <a:ext cx="3423284" cy="103515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accent1">
              <a:lumMod val="75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Error-Prone</a:t>
          </a:r>
          <a:r>
            <a:rPr lang="en-US" sz="1000" b="1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Applications</a:t>
          </a:r>
          <a:r>
            <a:rPr lang="en-US" sz="10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br>
            <a:rPr lang="en-US" sz="10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where household income falls within $100 of the monthly or within $1,200 of the annual F/RP income limits.</a:t>
          </a:r>
        </a:p>
        <a:p>
          <a:endParaRPr lang="en-US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See ARM Section 6: Verification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000"/>
        </a:p>
      </xdr:txBody>
    </xdr:sp>
    <xdr:clientData/>
  </xdr:twoCellAnchor>
  <xdr:twoCellAnchor>
    <xdr:from>
      <xdr:col>6</xdr:col>
      <xdr:colOff>60380</xdr:colOff>
      <xdr:row>43</xdr:row>
      <xdr:rowOff>59885</xdr:rowOff>
    </xdr:from>
    <xdr:to>
      <xdr:col>9</xdr:col>
      <xdr:colOff>15240</xdr:colOff>
      <xdr:row>45</xdr:row>
      <xdr:rowOff>628649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377FE67-1F6B-4E5D-98C2-DAF8A1E3E64F}"/>
            </a:ext>
          </a:extLst>
        </xdr:cNvPr>
        <xdr:cNvSpPr txBox="1"/>
      </xdr:nvSpPr>
      <xdr:spPr>
        <a:xfrm>
          <a:off x="6556430" y="13242485"/>
          <a:ext cx="3507685" cy="15117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 cmpd="sng">
          <a:solidFill>
            <a:schemeClr val="accent1">
              <a:lumMod val="75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Random</a:t>
          </a:r>
          <a:r>
            <a:rPr lang="en-US" sz="10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Selection of Household Applications</a:t>
          </a:r>
          <a:r>
            <a:rPr lang="en-US" sz="10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Count through the household applications selecting each household application that corresponds to the interval number.</a:t>
          </a:r>
          <a:r>
            <a:rPr lang="en-US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 Verification Official may need to count through the household applications more than one time. </a:t>
          </a:r>
        </a:p>
        <a:p>
          <a:endParaRPr lang="en-US" sz="10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1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Example: If the interval number is 76, the Verification Official selects every 76th error prone household application for verification until the sample size is reached. </a:t>
          </a:r>
          <a:endParaRPr lang="en-US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NSLP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2A769F"/>
      </a:accent1>
      <a:accent2>
        <a:srgbClr val="0B7B6D"/>
      </a:accent2>
      <a:accent3>
        <a:srgbClr val="C3EBEB"/>
      </a:accent3>
      <a:accent4>
        <a:srgbClr val="FEE74E"/>
      </a:accent4>
      <a:accent5>
        <a:srgbClr val="C00000"/>
      </a:accent5>
      <a:accent6>
        <a:srgbClr val="538135"/>
      </a:accent6>
      <a:hlink>
        <a:srgbClr val="0563C1"/>
      </a:hlink>
      <a:folHlink>
        <a:srgbClr val="CC00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682B-E2DD-458E-9D56-E0BF4F58B87A}">
  <dimension ref="B4:C9"/>
  <sheetViews>
    <sheetView workbookViewId="0">
      <selection activeCell="B10" sqref="B10"/>
    </sheetView>
  </sheetViews>
  <sheetFormatPr defaultColWidth="8.85546875" defaultRowHeight="15" x14ac:dyDescent="0.25"/>
  <cols>
    <col min="1" max="1" width="8.85546875" style="15"/>
    <col min="2" max="2" width="13.42578125" style="16" customWidth="1"/>
    <col min="3" max="3" width="120.28515625" style="15" customWidth="1"/>
    <col min="4" max="16384" width="8.85546875" style="15"/>
  </cols>
  <sheetData>
    <row r="4" spans="2:3" x14ac:dyDescent="0.25">
      <c r="B4" s="24">
        <v>44790</v>
      </c>
      <c r="C4" s="25" t="s">
        <v>38</v>
      </c>
    </row>
    <row r="5" spans="2:3" x14ac:dyDescent="0.25">
      <c r="B5" s="24">
        <v>44797</v>
      </c>
      <c r="C5" s="25" t="s">
        <v>32</v>
      </c>
    </row>
    <row r="6" spans="2:3" ht="30" x14ac:dyDescent="0.25">
      <c r="B6" s="24">
        <v>44838</v>
      </c>
      <c r="C6" s="26" t="s">
        <v>34</v>
      </c>
    </row>
    <row r="7" spans="2:3" x14ac:dyDescent="0.25">
      <c r="B7" s="27">
        <v>44872</v>
      </c>
      <c r="C7" s="15" t="s">
        <v>35</v>
      </c>
    </row>
    <row r="8" spans="2:3" x14ac:dyDescent="0.25">
      <c r="B8" s="27">
        <v>45118</v>
      </c>
      <c r="C8" s="15" t="s">
        <v>39</v>
      </c>
    </row>
    <row r="9" spans="2:3" x14ac:dyDescent="0.25">
      <c r="B9" s="27">
        <v>45484</v>
      </c>
      <c r="C9" s="15" t="s">
        <v>41</v>
      </c>
    </row>
  </sheetData>
  <sheetProtection selectLockedCells="1" selectUnlockedCells="1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9263-71B4-49E8-BDFF-DA969BC480CF}">
  <sheetPr>
    <pageSetUpPr fitToPage="1"/>
  </sheetPr>
  <dimension ref="B1:L120"/>
  <sheetViews>
    <sheetView showGridLines="0" showZeros="0" tabSelected="1" zoomScaleNormal="100" workbookViewId="0">
      <selection activeCell="E12" sqref="E12:I12"/>
    </sheetView>
  </sheetViews>
  <sheetFormatPr defaultColWidth="9.140625" defaultRowHeight="14.25" zeroHeight="1" x14ac:dyDescent="0.2"/>
  <cols>
    <col min="1" max="1" width="6.7109375" style="28" customWidth="1"/>
    <col min="2" max="2" width="2.5703125" style="28" customWidth="1"/>
    <col min="3" max="4" width="3.5703125" style="28" customWidth="1"/>
    <col min="5" max="5" width="41.7109375" style="28" customWidth="1"/>
    <col min="6" max="6" width="40" style="28" customWidth="1"/>
    <col min="7" max="7" width="18.7109375" style="28" customWidth="1"/>
    <col min="8" max="8" width="23.7109375" style="28" customWidth="1"/>
    <col min="9" max="9" width="9.42578125" style="28" customWidth="1"/>
    <col min="10" max="10" width="4" style="28" customWidth="1"/>
    <col min="11" max="11" width="9.140625" style="28" customWidth="1"/>
    <col min="12" max="12" width="12.42578125" style="28" customWidth="1"/>
    <col min="13" max="13" width="9.140625" style="28" customWidth="1"/>
    <col min="14" max="16384" width="9.140625" style="28"/>
  </cols>
  <sheetData>
    <row r="1" spans="2:10" x14ac:dyDescent="0.2">
      <c r="B1" s="29"/>
      <c r="C1" s="30"/>
      <c r="D1" s="30"/>
      <c r="E1" s="30"/>
      <c r="F1" s="30"/>
      <c r="G1" s="30"/>
      <c r="H1" s="30"/>
      <c r="I1" s="30"/>
      <c r="J1" s="31"/>
    </row>
    <row r="2" spans="2:10" ht="15" customHeight="1" x14ac:dyDescent="0.2">
      <c r="B2" s="32"/>
      <c r="E2" s="63" t="s">
        <v>14</v>
      </c>
      <c r="F2" s="63"/>
      <c r="G2" s="63"/>
      <c r="H2" s="63"/>
      <c r="I2" s="63"/>
      <c r="J2" s="34"/>
    </row>
    <row r="3" spans="2:10" ht="33" customHeight="1" x14ac:dyDescent="0.2">
      <c r="B3" s="32"/>
      <c r="E3" s="67" t="s">
        <v>0</v>
      </c>
      <c r="F3" s="67"/>
      <c r="G3" s="67"/>
      <c r="H3" s="67"/>
      <c r="I3" s="67"/>
      <c r="J3" s="34"/>
    </row>
    <row r="4" spans="2:10" ht="53.25" customHeight="1" x14ac:dyDescent="0.2">
      <c r="B4" s="32"/>
      <c r="E4" s="66" t="s">
        <v>36</v>
      </c>
      <c r="F4" s="66"/>
      <c r="G4" s="66"/>
      <c r="H4" s="66"/>
      <c r="I4" s="66"/>
      <c r="J4" s="34"/>
    </row>
    <row r="5" spans="2:10" ht="19.5" customHeight="1" thickBot="1" x14ac:dyDescent="0.35">
      <c r="B5" s="35"/>
      <c r="C5" s="36">
        <v>1</v>
      </c>
      <c r="D5" s="36"/>
      <c r="E5" s="65" t="s">
        <v>8</v>
      </c>
      <c r="F5" s="65"/>
      <c r="G5" s="65"/>
      <c r="H5" s="65"/>
      <c r="I5" s="65"/>
      <c r="J5" s="37"/>
    </row>
    <row r="6" spans="2:10" ht="30.75" customHeight="1" thickTop="1" thickBot="1" x14ac:dyDescent="0.25">
      <c r="B6" s="32"/>
      <c r="J6" s="34"/>
    </row>
    <row r="7" spans="2:10" ht="30.75" customHeight="1" thickTop="1" thickBot="1" x14ac:dyDescent="0.3">
      <c r="B7" s="32"/>
      <c r="E7" s="38" t="s">
        <v>2</v>
      </c>
      <c r="F7" s="39"/>
      <c r="H7" s="40"/>
      <c r="I7" s="41"/>
      <c r="J7" s="34"/>
    </row>
    <row r="8" spans="2:10" ht="30.75" customHeight="1" thickTop="1" thickBot="1" x14ac:dyDescent="0.3">
      <c r="B8" s="32"/>
      <c r="E8" s="38" t="s">
        <v>1</v>
      </c>
      <c r="F8" s="71"/>
      <c r="H8" s="40"/>
      <c r="I8" s="41"/>
      <c r="J8" s="34"/>
    </row>
    <row r="9" spans="2:10" ht="30.75" customHeight="1" thickTop="1" thickBot="1" x14ac:dyDescent="0.3">
      <c r="B9" s="32"/>
      <c r="E9" s="38" t="s">
        <v>3</v>
      </c>
      <c r="F9" s="72"/>
      <c r="H9" s="40"/>
      <c r="I9" s="41"/>
      <c r="J9" s="34"/>
    </row>
    <row r="10" spans="2:10" ht="30.75" customHeight="1" thickTop="1" thickBot="1" x14ac:dyDescent="0.25">
      <c r="B10" s="32"/>
      <c r="E10" s="42" t="s">
        <v>17</v>
      </c>
      <c r="F10" s="72"/>
      <c r="J10" s="34"/>
    </row>
    <row r="11" spans="2:10" ht="15" customHeight="1" thickTop="1" x14ac:dyDescent="0.2">
      <c r="B11" s="43"/>
      <c r="C11" s="44"/>
      <c r="D11" s="44"/>
      <c r="E11" s="44"/>
      <c r="F11" s="44"/>
      <c r="G11" s="44"/>
      <c r="H11" s="44"/>
      <c r="I11" s="45"/>
      <c r="J11" s="46"/>
    </row>
    <row r="12" spans="2:10" ht="23.25" customHeight="1" thickBot="1" x14ac:dyDescent="0.35">
      <c r="B12" s="35"/>
      <c r="C12" s="36">
        <v>2</v>
      </c>
      <c r="D12" s="36"/>
      <c r="E12" s="65" t="s">
        <v>18</v>
      </c>
      <c r="F12" s="65"/>
      <c r="G12" s="65"/>
      <c r="H12" s="65"/>
      <c r="I12" s="65"/>
      <c r="J12" s="37"/>
    </row>
    <row r="13" spans="2:10" ht="56.45" customHeight="1" thickTop="1" x14ac:dyDescent="0.2">
      <c r="B13" s="32"/>
      <c r="E13" s="69" t="s">
        <v>33</v>
      </c>
      <c r="F13" s="69"/>
      <c r="G13" s="21"/>
      <c r="H13" s="21"/>
      <c r="I13" s="21"/>
      <c r="J13" s="34"/>
    </row>
    <row r="14" spans="2:10" ht="10.15" customHeight="1" x14ac:dyDescent="0.2">
      <c r="B14" s="32"/>
      <c r="E14" s="22"/>
      <c r="F14" s="22"/>
      <c r="G14" s="22"/>
      <c r="H14" s="22"/>
      <c r="I14" s="22"/>
      <c r="J14" s="34"/>
    </row>
    <row r="15" spans="2:10" ht="15" customHeight="1" x14ac:dyDescent="0.25">
      <c r="B15" s="32"/>
      <c r="E15" s="64" t="s">
        <v>40</v>
      </c>
      <c r="F15" s="64"/>
      <c r="I15" s="47"/>
      <c r="J15" s="34"/>
    </row>
    <row r="16" spans="2:10" ht="15" customHeight="1" x14ac:dyDescent="0.2">
      <c r="B16" s="32"/>
      <c r="E16" s="48" t="s">
        <v>4</v>
      </c>
      <c r="F16" s="49"/>
      <c r="J16" s="34"/>
    </row>
    <row r="17" spans="2:10" ht="15" customHeight="1" x14ac:dyDescent="0.2">
      <c r="B17" s="32"/>
      <c r="E17" s="48" t="s">
        <v>5</v>
      </c>
      <c r="F17" s="49"/>
      <c r="J17" s="34"/>
    </row>
    <row r="18" spans="2:10" ht="15" customHeight="1" x14ac:dyDescent="0.2">
      <c r="B18" s="32"/>
      <c r="E18" s="48" t="s">
        <v>6</v>
      </c>
      <c r="F18" s="49"/>
      <c r="J18" s="34"/>
    </row>
    <row r="19" spans="2:10" ht="15" customHeight="1" x14ac:dyDescent="0.25">
      <c r="B19" s="32"/>
      <c r="E19" s="20" t="s">
        <v>7</v>
      </c>
      <c r="F19" s="50">
        <f>SUM(F16:F18)</f>
        <v>0</v>
      </c>
      <c r="J19" s="34"/>
    </row>
    <row r="20" spans="2:10" x14ac:dyDescent="0.2">
      <c r="B20" s="32"/>
      <c r="F20" s="33"/>
      <c r="J20" s="34"/>
    </row>
    <row r="21" spans="2:10" ht="16.899999999999999" customHeight="1" x14ac:dyDescent="0.2">
      <c r="B21" s="32"/>
      <c r="E21" s="70" t="s">
        <v>28</v>
      </c>
      <c r="F21" s="70"/>
      <c r="J21" s="34"/>
    </row>
    <row r="22" spans="2:10" ht="31.9" customHeight="1" x14ac:dyDescent="0.2">
      <c r="B22" s="32"/>
      <c r="E22" s="51" t="s">
        <v>9</v>
      </c>
      <c r="F22" s="73"/>
      <c r="J22" s="34"/>
    </row>
    <row r="23" spans="2:10" ht="9.6" customHeight="1" x14ac:dyDescent="0.2">
      <c r="B23" s="43"/>
      <c r="C23" s="44"/>
      <c r="D23" s="44"/>
      <c r="E23" s="45"/>
      <c r="F23" s="44"/>
      <c r="G23" s="44"/>
      <c r="H23" s="44"/>
      <c r="I23" s="44"/>
      <c r="J23" s="46"/>
    </row>
    <row r="24" spans="2:10" ht="23.25" customHeight="1" thickBot="1" x14ac:dyDescent="0.35">
      <c r="B24" s="35"/>
      <c r="C24" s="36">
        <v>3</v>
      </c>
      <c r="D24" s="36"/>
      <c r="E24" s="65" t="s">
        <v>19</v>
      </c>
      <c r="F24" s="65"/>
      <c r="G24" s="65"/>
      <c r="H24" s="65"/>
      <c r="I24" s="65"/>
      <c r="J24" s="37"/>
    </row>
    <row r="25" spans="2:10" ht="55.9" customHeight="1" thickTop="1" x14ac:dyDescent="0.2">
      <c r="B25" s="32"/>
      <c r="E25" s="68" t="s">
        <v>37</v>
      </c>
      <c r="F25" s="68"/>
      <c r="J25" s="34"/>
    </row>
    <row r="26" spans="2:10" ht="10.9" customHeight="1" x14ac:dyDescent="0.2">
      <c r="B26" s="32"/>
      <c r="E26" s="19"/>
      <c r="F26" s="19"/>
      <c r="J26" s="34"/>
    </row>
    <row r="27" spans="2:10" ht="22.15" customHeight="1" x14ac:dyDescent="0.2">
      <c r="B27" s="32"/>
      <c r="E27" s="18" t="s">
        <v>20</v>
      </c>
      <c r="F27" s="52"/>
      <c r="J27" s="34"/>
    </row>
    <row r="28" spans="2:10" ht="16.149999999999999" customHeight="1" x14ac:dyDescent="0.2">
      <c r="B28" s="32"/>
      <c r="J28" s="34"/>
    </row>
    <row r="29" spans="2:10" ht="18.600000000000001" customHeight="1" x14ac:dyDescent="0.2">
      <c r="B29" s="43"/>
      <c r="C29" s="44"/>
      <c r="D29" s="44"/>
      <c r="E29" s="44"/>
      <c r="F29" s="44"/>
      <c r="G29" s="44"/>
      <c r="H29" s="44"/>
      <c r="I29" s="44"/>
      <c r="J29" s="46"/>
    </row>
    <row r="30" spans="2:10" ht="23.25" customHeight="1" thickBot="1" x14ac:dyDescent="0.35">
      <c r="B30" s="35"/>
      <c r="C30" s="36">
        <v>4</v>
      </c>
      <c r="D30" s="36"/>
      <c r="E30" s="65" t="s">
        <v>21</v>
      </c>
      <c r="F30" s="65"/>
      <c r="G30" s="65"/>
      <c r="H30" s="65"/>
      <c r="I30" s="65"/>
      <c r="J30" s="37"/>
    </row>
    <row r="31" spans="2:10" ht="27" customHeight="1" thickTop="1" x14ac:dyDescent="0.2">
      <c r="B31" s="32"/>
      <c r="E31" s="68" t="s">
        <v>23</v>
      </c>
      <c r="F31" s="68"/>
      <c r="J31" s="34"/>
    </row>
    <row r="32" spans="2:10" ht="7.15" customHeight="1" x14ac:dyDescent="0.2">
      <c r="B32" s="32"/>
      <c r="E32" s="23"/>
      <c r="F32" s="23"/>
      <c r="J32" s="34"/>
    </row>
    <row r="33" spans="2:12" ht="18.600000000000001" customHeight="1" x14ac:dyDescent="0.2">
      <c r="B33" s="32"/>
      <c r="E33" s="53" t="s">
        <v>10</v>
      </c>
      <c r="J33" s="34"/>
    </row>
    <row r="34" spans="2:12" ht="39.6" customHeight="1" x14ac:dyDescent="0.2">
      <c r="B34" s="32"/>
      <c r="D34" s="1" t="str">
        <f>IF(F27="Standard", "X","")</f>
        <v/>
      </c>
      <c r="E34" s="54" t="s">
        <v>29</v>
      </c>
      <c r="F34" s="2" t="str">
        <f>IF(D34="","",ROUNDUP(IF($F$19*0.03&lt;3000,$F$19*0.03,3000),0))</f>
        <v/>
      </c>
      <c r="J34" s="34"/>
      <c r="L34" s="17"/>
    </row>
    <row r="35" spans="2:12" ht="15" customHeight="1" x14ac:dyDescent="0.4">
      <c r="B35" s="32"/>
      <c r="D35" s="3"/>
      <c r="F35" s="4"/>
      <c r="J35" s="34"/>
    </row>
    <row r="36" spans="2:12" ht="19.899999999999999" customHeight="1" x14ac:dyDescent="0.4">
      <c r="B36" s="32"/>
      <c r="D36" s="3"/>
      <c r="E36" s="53" t="s">
        <v>11</v>
      </c>
      <c r="F36" s="4"/>
      <c r="J36" s="34"/>
    </row>
    <row r="37" spans="2:12" ht="39" customHeight="1" x14ac:dyDescent="0.2">
      <c r="B37" s="32"/>
      <c r="D37" s="1" t="str">
        <f>IF(F27="Alternate 1", "X","")</f>
        <v/>
      </c>
      <c r="E37" s="54" t="s">
        <v>30</v>
      </c>
      <c r="F37" s="2" t="str">
        <f>IF(D37="","",ROUNDUP(IF($F$19*0.03&lt;3000,$F$19*0.03,3000),0))</f>
        <v/>
      </c>
      <c r="J37" s="34"/>
    </row>
    <row r="38" spans="2:12" ht="12.75" customHeight="1" thickBot="1" x14ac:dyDescent="0.45">
      <c r="B38" s="32"/>
      <c r="D38" s="3"/>
      <c r="F38" s="4"/>
      <c r="J38" s="34"/>
    </row>
    <row r="39" spans="2:12" ht="29.45" customHeight="1" x14ac:dyDescent="0.2">
      <c r="B39" s="32"/>
      <c r="D39" s="3"/>
      <c r="E39" s="55" t="s">
        <v>12</v>
      </c>
      <c r="F39" s="11" t="s">
        <v>24</v>
      </c>
      <c r="G39" s="8" t="s">
        <v>25</v>
      </c>
      <c r="H39" s="9" t="s">
        <v>26</v>
      </c>
      <c r="J39" s="34"/>
    </row>
    <row r="40" spans="2:12" ht="73.900000000000006" customHeight="1" x14ac:dyDescent="0.2">
      <c r="B40" s="32"/>
      <c r="D40" s="1" t="str">
        <f>IF(F27="Alternate 2", "X","")</f>
        <v/>
      </c>
      <c r="E40" s="56" t="s">
        <v>31</v>
      </c>
      <c r="F40" s="13" t="str">
        <f>IFERROR(ROUNDUP(G40+H40,0),"")</f>
        <v/>
      </c>
      <c r="G40" s="12" t="str">
        <f>IF(AND(D40&lt;&gt;"",$F$19*0.01&lt;1000),$F$19*0.01,IF(AND(D40&lt;&gt;"",$F$19*0.01&gt;=1000),1000,"NA"))</f>
        <v>NA</v>
      </c>
      <c r="H40" s="10" t="str">
        <f>IF(AND(D40&lt;&gt;"",$F$16*0.005&lt;500),$F$16*0.005,IF(AND(D40&lt;&gt;"",$F$16*0.005&gt;=500),500,"NA"))</f>
        <v>NA</v>
      </c>
      <c r="I40" s="57"/>
      <c r="J40" s="34"/>
    </row>
    <row r="41" spans="2:12" x14ac:dyDescent="0.2">
      <c r="B41" s="32"/>
      <c r="G41" s="58"/>
      <c r="H41" s="58"/>
      <c r="J41" s="34"/>
    </row>
    <row r="42" spans="2:12" x14ac:dyDescent="0.2">
      <c r="B42" s="43"/>
      <c r="C42" s="44"/>
      <c r="D42" s="44"/>
      <c r="E42" s="44"/>
      <c r="F42" s="44"/>
      <c r="G42" s="44"/>
      <c r="H42" s="44"/>
      <c r="I42" s="44"/>
      <c r="J42" s="46"/>
    </row>
    <row r="43" spans="2:12" ht="23.25" customHeight="1" thickBot="1" x14ac:dyDescent="0.35">
      <c r="B43" s="35"/>
      <c r="C43" s="36">
        <v>5</v>
      </c>
      <c r="D43" s="36"/>
      <c r="E43" s="65" t="s">
        <v>22</v>
      </c>
      <c r="F43" s="65"/>
      <c r="G43" s="65"/>
      <c r="H43" s="65"/>
      <c r="I43" s="65"/>
      <c r="J43" s="37"/>
    </row>
    <row r="44" spans="2:12" ht="13.5" customHeight="1" thickTop="1" x14ac:dyDescent="0.2">
      <c r="B44" s="32"/>
      <c r="J44" s="34"/>
    </row>
    <row r="45" spans="2:12" ht="60.6" customHeight="1" x14ac:dyDescent="0.2">
      <c r="B45" s="32"/>
      <c r="E45" s="14" t="s">
        <v>27</v>
      </c>
      <c r="F45" s="2" t="str">
        <f>IFERROR(_xlfn.IFS(D34&lt;&gt;"",ROUNDUP(F19/F34,0),D37&lt;&gt;"",ROUNDUP(F19/F37,0),D40&lt;&gt;"",ROUNDUP(F19/F40,0)),"")</f>
        <v/>
      </c>
      <c r="J45" s="34" t="str">
        <f>IF($D$40="x",ROUNDUP($J$40+$J$41,0),"")</f>
        <v/>
      </c>
    </row>
    <row r="46" spans="2:12" ht="55.9" customHeight="1" x14ac:dyDescent="0.2">
      <c r="B46" s="43"/>
      <c r="C46" s="44"/>
      <c r="D46" s="44"/>
      <c r="E46" s="44"/>
      <c r="F46" s="44"/>
      <c r="G46" s="44"/>
      <c r="H46" s="44"/>
      <c r="I46" s="44"/>
      <c r="J46" s="46"/>
    </row>
    <row r="47" spans="2:12" ht="13.5" customHeight="1" x14ac:dyDescent="0.2">
      <c r="B47" s="32"/>
      <c r="J47" s="34"/>
    </row>
    <row r="48" spans="2:12" ht="18.75" customHeight="1" x14ac:dyDescent="0.2">
      <c r="B48" s="32"/>
      <c r="D48" s="5"/>
      <c r="E48" s="6" t="s">
        <v>16</v>
      </c>
      <c r="J48" s="34"/>
    </row>
    <row r="49" spans="2:10" ht="15" x14ac:dyDescent="0.25">
      <c r="B49" s="32"/>
      <c r="D49" s="7"/>
      <c r="E49" s="7" t="s">
        <v>15</v>
      </c>
      <c r="G49" s="59" t="s">
        <v>13</v>
      </c>
      <c r="H49" s="59"/>
      <c r="J49" s="34"/>
    </row>
    <row r="50" spans="2:10" ht="15" thickBot="1" x14ac:dyDescent="0.25">
      <c r="B50" s="60"/>
      <c r="C50" s="61"/>
      <c r="D50" s="61"/>
      <c r="E50" s="61"/>
      <c r="F50" s="61"/>
      <c r="G50" s="61"/>
      <c r="H50" s="61"/>
      <c r="I50" s="61"/>
      <c r="J50" s="62"/>
    </row>
    <row r="51" spans="2:10" x14ac:dyDescent="0.2"/>
    <row r="52" spans="2:10" x14ac:dyDescent="0.2"/>
    <row r="53" spans="2:10" x14ac:dyDescent="0.2"/>
    <row r="54" spans="2:10" x14ac:dyDescent="0.2"/>
    <row r="55" spans="2:10" x14ac:dyDescent="0.2"/>
    <row r="56" spans="2:10" x14ac:dyDescent="0.2"/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</sheetData>
  <sheetProtection algorithmName="SHA-512" hashValue="EoSAnMxiEImXo4xyiVnVqFwWin8upFHbsdg3EKEbNRe+n7a8Fa2u84EA3lK0kULLNqSkX9wwEFrHxFWnOYw8UA==" saltValue="AYeZloDRXuKZxgHavx2glQ==" spinCount="100000" sheet="1" objects="1" scenarios="1"/>
  <mergeCells count="13">
    <mergeCell ref="E30:I30"/>
    <mergeCell ref="E25:F25"/>
    <mergeCell ref="E13:F13"/>
    <mergeCell ref="E43:I43"/>
    <mergeCell ref="E31:F31"/>
    <mergeCell ref="E21:F21"/>
    <mergeCell ref="E24:I24"/>
    <mergeCell ref="E2:I2"/>
    <mergeCell ref="E15:F15"/>
    <mergeCell ref="E12:I12"/>
    <mergeCell ref="E4:I4"/>
    <mergeCell ref="E3:I3"/>
    <mergeCell ref="E5:I5"/>
  </mergeCells>
  <conditionalFormatting sqref="E33 D34:E34">
    <cfRule type="expression" dxfId="2" priority="3">
      <formula>$F$27="Standard"</formula>
    </cfRule>
  </conditionalFormatting>
  <conditionalFormatting sqref="E36 D37:E37">
    <cfRule type="expression" dxfId="1" priority="2">
      <formula>$F$27="Alternate 1"</formula>
    </cfRule>
  </conditionalFormatting>
  <conditionalFormatting sqref="E39 D40:E40">
    <cfRule type="expression" dxfId="0" priority="1">
      <formula>$F$27="Alternate 2"</formula>
    </cfRule>
  </conditionalFormatting>
  <dataValidations xWindow="722" yWindow="480" count="4">
    <dataValidation type="whole" allowBlank="1" showInputMessage="1" showErrorMessage="1" errorTitle="Applications" error="Enter a whole number. " promptTitle="Number of applications" prompt="Enter the number of approved applications as of Oct. 1" sqref="F16:F18" xr:uid="{30852881-0739-43A9-A9D8-D4C375D1EA9B}">
      <formula1>0</formula1>
      <formula2>1000000</formula2>
    </dataValidation>
    <dataValidation type="custom" allowBlank="1" showInputMessage="1" showErrorMessage="1" errorTitle="CE ID" error="The CE ID has 5 numerals." promptTitle="CE ID" prompt="Enter the 5-digit number used in TX-UNPS" sqref="F7" xr:uid="{A3AF19ED-F8E7-4C6B-A6D7-82069452ACA1}">
      <formula1>OR(AND(LEN(F7)=5,LEN(F7)=5),ISNUMBER(F7))</formula1>
    </dataValidation>
    <dataValidation showInputMessage="1" showErrorMessage="1" sqref="D34 D37 D40" xr:uid="{9BF6ADE7-D36F-41B9-BBB7-A74427696AF1}"/>
    <dataValidation type="list" allowBlank="1" showInputMessage="1" showErrorMessage="1" sqref="F27" xr:uid="{92F98C57-A99C-4842-8608-4207BB80C73D}">
      <formula1>"Standard, Alternate 1, Alternate 2"</formula1>
    </dataValidation>
  </dataValidations>
  <pageMargins left="0.7" right="0.7" top="0.75" bottom="0.75" header="0.3" footer="0.3"/>
  <pageSetup scale="57" fitToHeight="0"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Version History</vt:lpstr>
      <vt:lpstr>Sample Size Calculation</vt:lpstr>
      <vt:lpstr>'Sample Size Calculation'!Print_Area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Method Worksheet</dc:title>
  <dc:subject>calculate sample size</dc:subject>
  <dc:creator>Lee Ann Dumas</dc:creator>
  <cp:keywords>leeann</cp:keywords>
  <cp:lastModifiedBy>Faith Chonko</cp:lastModifiedBy>
  <cp:lastPrinted>2019-07-26T20:42:31Z</cp:lastPrinted>
  <dcterms:created xsi:type="dcterms:W3CDTF">2019-06-27T17:15:33Z</dcterms:created>
  <dcterms:modified xsi:type="dcterms:W3CDTF">2024-07-11T15:48:10Z</dcterms:modified>
  <cp:category>Direct Verification</cp:category>
</cp:coreProperties>
</file>