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Avp42\fnd\Education &amp; Program Improvement\Direct_Certification_Direct_Verification\DV_Training\"/>
    </mc:Choice>
  </mc:AlternateContent>
  <xr:revisionPtr revIDLastSave="0" documentId="8_{9A35A95A-73A8-470B-8584-DF5FED1E056D}" xr6:coauthVersionLast="45" xr6:coauthVersionMax="45" xr10:uidLastSave="{00000000-0000-0000-0000-000000000000}"/>
  <bookViews>
    <workbookView xWindow="-120" yWindow="-120" windowWidth="29040" windowHeight="15840" xr2:uid="{A0F1D14D-FA04-458C-9BDD-E8001154ED82}"/>
  </bookViews>
  <sheets>
    <sheet name="Sheet1" sheetId="1" r:id="rId1"/>
  </sheets>
  <definedNames>
    <definedName name="_xlnm.Print_Area" localSheetId="0">Sheet1!$A$1:$I$85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G55" i="1" l="1"/>
  <c r="E55" i="1"/>
  <c r="E80" i="1" s="1"/>
  <c r="K42" i="1"/>
  <c r="L42" i="1" s="1"/>
  <c r="J39" i="1"/>
  <c r="K39" i="1" s="1"/>
  <c r="J36" i="1"/>
  <c r="K36" i="1" s="1"/>
  <c r="E39" i="1"/>
  <c r="I43" i="1" l="1"/>
  <c r="J43" i="1" s="1"/>
  <c r="I42" i="1" l="1"/>
  <c r="E36" i="1"/>
  <c r="J42" i="1" l="1"/>
  <c r="I44" i="1"/>
  <c r="E42" i="1" s="1"/>
  <c r="E44" i="1" s="1"/>
  <c r="K44" i="1" l="1"/>
  <c r="E77" i="1" s="1"/>
</calcChain>
</file>

<file path=xl/sharedStrings.xml><?xml version="1.0" encoding="utf-8"?>
<sst xmlns="http://schemas.openxmlformats.org/spreadsheetml/2006/main" count="80" uniqueCount="68">
  <si>
    <t>Worksheet to Determine Verification Sample Size</t>
  </si>
  <si>
    <t xml:space="preserve">Verification is to be completed as a Contracting Entity (CE) wide activity by November 15th each year. Households can provide documentation of one month's income for any point in time between the month prior to the application and the time the household is required to provide income documentation. </t>
  </si>
  <si>
    <t>CE Name:</t>
  </si>
  <si>
    <t>CE ID:</t>
  </si>
  <si>
    <t>Verifying Official:</t>
  </si>
  <si>
    <t>Program Year:</t>
  </si>
  <si>
    <t>Date direct verification was conducted:</t>
  </si>
  <si>
    <t>Date households that were not directly verified were notified of selection:</t>
  </si>
  <si>
    <t>Enter the total number of approved applications as of October 1st:</t>
  </si>
  <si>
    <t xml:space="preserve">Categorically-eligible </t>
  </si>
  <si>
    <t>Income-based free</t>
  </si>
  <si>
    <t>Income-based reduced-price</t>
  </si>
  <si>
    <t>Total approved applications</t>
  </si>
  <si>
    <t>General Information</t>
  </si>
  <si>
    <t>Number of error-prone applications
 (Enter 0 if there are none)</t>
  </si>
  <si>
    <t>Standard</t>
  </si>
  <si>
    <t>Alternate 1</t>
  </si>
  <si>
    <t>Alternate 2</t>
  </si>
  <si>
    <t>2019-2020</t>
  </si>
  <si>
    <t>2020-2021</t>
  </si>
  <si>
    <t>2021-2022</t>
  </si>
  <si>
    <t>2022-2023</t>
  </si>
  <si>
    <t>2023-2024</t>
  </si>
  <si>
    <t>ENTER NUMBER OF APPROVED APPLICATONS:</t>
  </si>
  <si>
    <t>SELECT METHOD OF VERIFICATION:</t>
  </si>
  <si>
    <t>The interval for selecting household applications for verification is determined by dividing the total number of household applications by the sample size.</t>
  </si>
  <si>
    <t>Indicate the method you have selected by entering "x" in the box:</t>
  </si>
  <si>
    <t>x</t>
  </si>
  <si>
    <t>Alternate</t>
  </si>
  <si>
    <t xml:space="preserve">This institution is an equal opportunity provider. </t>
  </si>
  <si>
    <t>Texas Department of Agriculture - Food and Nutrition Division</t>
  </si>
  <si>
    <t>COMMISSIONER SID MILLER</t>
  </si>
  <si>
    <t>TEXAS DEPARTMENT OF AGRICULTURE</t>
  </si>
  <si>
    <t>Date of additional direct verification:</t>
  </si>
  <si>
    <t>Results of Direct Verification</t>
  </si>
  <si>
    <r>
      <t xml:space="preserve">Directly verified as </t>
    </r>
    <r>
      <rPr>
        <b/>
        <sz val="11"/>
        <color theme="1"/>
        <rFont val="Arial"/>
        <family val="2"/>
      </rPr>
      <t>SNAP</t>
    </r>
  </si>
  <si>
    <r>
      <t xml:space="preserve">Directly verified as </t>
    </r>
    <r>
      <rPr>
        <b/>
        <sz val="11"/>
        <color theme="1"/>
        <rFont val="Arial"/>
        <family val="2"/>
      </rPr>
      <t>TANF</t>
    </r>
  </si>
  <si>
    <r>
      <t xml:space="preserve">Directly verified as </t>
    </r>
    <r>
      <rPr>
        <b/>
        <sz val="11"/>
        <color theme="1"/>
        <rFont val="Arial"/>
        <family val="2"/>
      </rPr>
      <t>Medicaid Free</t>
    </r>
  </si>
  <si>
    <r>
      <t xml:space="preserve">Directly verified as </t>
    </r>
    <r>
      <rPr>
        <b/>
        <sz val="11"/>
        <color theme="1"/>
        <rFont val="Arial"/>
        <family val="2"/>
      </rPr>
      <t>Medicaid Reduced-Price</t>
    </r>
  </si>
  <si>
    <r>
      <rPr>
        <b/>
        <sz val="11"/>
        <color theme="1"/>
        <rFont val="Arial"/>
        <family val="2"/>
      </rPr>
      <t>TOTAL:</t>
    </r>
    <r>
      <rPr>
        <sz val="11"/>
        <color theme="1"/>
        <rFont val="Arial"/>
        <family val="2"/>
      </rPr>
      <t xml:space="preserve">
 (this will be entered on 5-7 A and B on the SFA Verification Report in TX-UNPS)</t>
    </r>
  </si>
  <si>
    <t>A. Number of applications</t>
  </si>
  <si>
    <t>B. Number of students</t>
  </si>
  <si>
    <t>VC-1: Total questionable applications verified for cause:</t>
  </si>
  <si>
    <t xml:space="preserve">A. FREE Categorically Eligible </t>
  </si>
  <si>
    <t>a. Applications</t>
  </si>
  <si>
    <t>b. Students</t>
  </si>
  <si>
    <t xml:space="preserve">A. FREE-Income </t>
  </si>
  <si>
    <t>Total Applications Verified:</t>
  </si>
  <si>
    <t>1. Responded, NO CHANGE:</t>
  </si>
  <si>
    <t>2. Responded, Changed to REDUCED PRICE:</t>
  </si>
  <si>
    <t>3. Responded, Changed to PAID</t>
  </si>
  <si>
    <t>2. Responded, Changed to FREE:</t>
  </si>
  <si>
    <r>
      <rPr>
        <b/>
        <sz val="11"/>
        <color theme="0"/>
        <rFont val="Arial"/>
        <family val="2"/>
      </rPr>
      <t xml:space="preserve">ERROR: </t>
    </r>
    <r>
      <rPr>
        <sz val="11"/>
        <color theme="0"/>
        <rFont val="Arial"/>
        <family val="2"/>
      </rPr>
      <t>The number of applications verified does not equal the number of applications in the sample.</t>
    </r>
  </si>
  <si>
    <r>
      <rPr>
        <b/>
        <sz val="11"/>
        <color theme="0"/>
        <rFont val="Arial"/>
        <family val="2"/>
      </rPr>
      <t>Update to sample size:</t>
    </r>
    <r>
      <rPr>
        <sz val="11"/>
        <color theme="0"/>
        <rFont val="Arial"/>
        <family val="2"/>
      </rPr>
      <t xml:space="preserve">
Calculated sample plus applications verified for cause.</t>
    </r>
  </si>
  <si>
    <t>Date verification was completed:</t>
  </si>
  <si>
    <t xml:space="preserve">Calculated as 3% of total applications. Randomly selected from approved applications. </t>
  </si>
  <si>
    <r>
      <t xml:space="preserve">Directly verified as </t>
    </r>
    <r>
      <rPr>
        <b/>
        <sz val="11"/>
        <color theme="1"/>
        <rFont val="Arial"/>
        <family val="2"/>
      </rPr>
      <t>CHIP Free</t>
    </r>
  </si>
  <si>
    <r>
      <t xml:space="preserve">Directly verified as </t>
    </r>
    <r>
      <rPr>
        <b/>
        <sz val="11"/>
        <color theme="1"/>
        <rFont val="Arial"/>
        <family val="2"/>
      </rPr>
      <t>CHIP Reduced-Price</t>
    </r>
  </si>
  <si>
    <t>Results of Verification by Original Benefit Type</t>
  </si>
  <si>
    <r>
      <t xml:space="preserve">Enter the number of applications and students that were verified by household submitted documentation. This information will be reported in the SFA Verification Report (field 5-8) in TX-UNPS that opens December 1st.  
</t>
    </r>
    <r>
      <rPr>
        <b/>
        <i/>
        <sz val="11"/>
        <color theme="1"/>
        <rFont val="Arial"/>
        <family val="2"/>
      </rPr>
      <t>Do not include results of direct verification</t>
    </r>
    <r>
      <rPr>
        <sz val="11"/>
        <color theme="1"/>
        <rFont val="Arial"/>
        <family val="2"/>
      </rPr>
      <t xml:space="preserve">. 
</t>
    </r>
    <r>
      <rPr>
        <u/>
        <sz val="11"/>
        <color theme="1"/>
        <rFont val="Arial"/>
        <family val="2"/>
      </rPr>
      <t>Do</t>
    </r>
    <r>
      <rPr>
        <sz val="11"/>
        <color theme="1"/>
        <rFont val="Arial"/>
        <family val="2"/>
      </rPr>
      <t xml:space="preserve"> include the results of any applications </t>
    </r>
    <r>
      <rPr>
        <b/>
        <sz val="11"/>
        <color theme="1"/>
        <rFont val="Arial"/>
        <family val="2"/>
      </rPr>
      <t>verified for cause</t>
    </r>
    <r>
      <rPr>
        <sz val="11"/>
        <color theme="1"/>
        <rFont val="Arial"/>
        <family val="2"/>
      </rPr>
      <t xml:space="preserve">. </t>
    </r>
  </si>
  <si>
    <t>4. Not Responded, Changed to PAID</t>
  </si>
  <si>
    <t xml:space="preserve">A. REDUCED PRICE-Income </t>
  </si>
  <si>
    <r>
      <t xml:space="preserve">For each benefit program, enter the number of applications and students that were directly verified. This information will be reported in the </t>
    </r>
    <r>
      <rPr>
        <b/>
        <i/>
        <sz val="11"/>
        <color theme="1"/>
        <rFont val="Arial"/>
        <family val="2"/>
      </rPr>
      <t xml:space="preserve">Preliminary Verification Report </t>
    </r>
    <r>
      <rPr>
        <b/>
        <sz val="11"/>
        <color theme="1"/>
        <rFont val="Arial"/>
        <family val="2"/>
      </rPr>
      <t>t</t>
    </r>
    <r>
      <rPr>
        <sz val="11"/>
        <color theme="1"/>
        <rFont val="Arial"/>
        <family val="2"/>
      </rPr>
      <t xml:space="preserve">hat opens Nov. 1 and is due Nov. 15. </t>
    </r>
  </si>
  <si>
    <t>Calculated as 3% of total applications. Randomly selected from error-prone applications first.</t>
  </si>
  <si>
    <t>sample size</t>
  </si>
  <si>
    <t xml:space="preserve">Total applications refers to actual approved application documents/pieces of paper on file October 1. CEs must only complete verification activities based on applications received and certified and must not include directly certified students in their calculations. </t>
  </si>
  <si>
    <t>Calculated as 1% of total approved applications plus 0.5% of Categorically Eligible applications. Randomly select the error-prone and categlorically eligible applications.</t>
  </si>
  <si>
    <r>
      <t xml:space="preserve">Select the allowable sampling method based on the  response rate from the SFA Verification Report from the previous year. 
</t>
    </r>
    <r>
      <rPr>
        <sz val="9"/>
        <color theme="1"/>
        <rFont val="Arial"/>
        <family val="2"/>
      </rPr>
      <t xml:space="preserve"> *Check with regional ESC if you don't know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</si>
</sst>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sz val="24"/>
      <color theme="1"/>
      <name val="Arial"/>
      <family val="2"/>
    </font>
    <font>
      <sz val="16"/>
      <color theme="1"/>
      <name val="Arial"/>
      <family val="2"/>
    </font>
    <font>
      <b/>
      <sz val="16"/>
      <color theme="0"/>
      <name val="Arial"/>
      <family val="2"/>
    </font>
    <font>
      <sz val="11"/>
      <color theme="1"/>
      <name val="Arial"/>
      <family val="2"/>
    </font>
    <font>
      <sz val="18"/>
      <color theme="3"/>
      <name val="Arial"/>
      <family val="2"/>
    </font>
    <font>
      <b/>
      <sz val="15"/>
      <color theme="3"/>
      <name val="Arial"/>
      <family val="2"/>
    </font>
    <font>
      <b/>
      <sz val="11"/>
      <color theme="3"/>
      <name val="Arial"/>
      <family val="2"/>
    </font>
    <font>
      <sz val="10"/>
      <color theme="1"/>
      <name val="Arial"/>
      <family val="2"/>
    </font>
    <font>
      <b/>
      <sz val="12"/>
      <color theme="0"/>
      <name val="Arial"/>
      <family val="2"/>
    </font>
    <font>
      <sz val="9"/>
      <color theme="1"/>
      <name val="Arial"/>
      <family val="2"/>
    </font>
    <font>
      <b/>
      <i/>
      <sz val="11"/>
      <color theme="1"/>
      <name val="Arial"/>
      <family val="2"/>
    </font>
    <font>
      <b/>
      <sz val="11"/>
      <color theme="1"/>
      <name val="Arial"/>
      <family val="2"/>
    </font>
    <font>
      <u/>
      <sz val="11"/>
      <color theme="1"/>
      <name val="Arial"/>
      <family val="2"/>
    </font>
    <font>
      <sz val="11"/>
      <color theme="0"/>
      <name val="Arial"/>
      <family val="2"/>
    </font>
    <font>
      <sz val="11"/>
      <name val="Arial"/>
      <family val="2"/>
    </font>
    <font>
      <b/>
      <sz val="11"/>
      <color theme="0"/>
      <name val="Arial"/>
      <family val="2"/>
    </font>
  </fonts>
  <fills count="6">
    <fill>
      <patternFill patternType="none"/>
    </fill>
    <fill>
      <patternFill patternType="gray125"/>
    </fill>
    <fill>
      <patternFill patternType="solid">
        <fgColor theme="6"/>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FF0000"/>
        <bgColor indexed="64"/>
      </patternFill>
    </fill>
  </fills>
  <borders count="13">
    <border>
      <left/>
      <right/>
      <top/>
      <bottom/>
      <diagonal/>
    </border>
    <border>
      <left/>
      <right/>
      <top/>
      <bottom style="thick">
        <color theme="4"/>
      </bottom>
      <diagonal/>
    </border>
    <border>
      <left/>
      <right/>
      <top/>
      <bottom style="medium">
        <color theme="4" tint="0.3999755851924192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ck">
        <color theme="4"/>
      </top>
      <bottom/>
      <diagonal/>
    </border>
    <border>
      <left style="thick">
        <color theme="0"/>
      </left>
      <right style="thick">
        <color theme="0"/>
      </right>
      <top style="thick">
        <color theme="0"/>
      </top>
      <bottom style="thick">
        <color theme="0"/>
      </bottom>
      <diagonal/>
    </border>
    <border>
      <left style="hair">
        <color indexed="64"/>
      </left>
      <right style="hair">
        <color indexed="64"/>
      </right>
      <top/>
      <bottom style="hair">
        <color indexed="64"/>
      </bottom>
      <diagonal/>
    </border>
    <border>
      <left style="thick">
        <color theme="0"/>
      </left>
      <right style="thick">
        <color theme="0"/>
      </right>
      <top style="medium">
        <color theme="4" tint="0.39997558519241921"/>
      </top>
      <bottom style="thick">
        <color theme="0"/>
      </bottom>
      <diagonal/>
    </border>
    <border>
      <left style="thick">
        <color theme="0"/>
      </left>
      <right style="thick">
        <color theme="0"/>
      </right>
      <top style="thick">
        <color theme="0"/>
      </top>
      <bottom/>
      <diagonal/>
    </border>
  </borders>
  <cellStyleXfs count="5">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cellStyleXfs>
  <cellXfs count="59">
    <xf numFmtId="0" fontId="0" fillId="0" borderId="0" xfId="0"/>
    <xf numFmtId="0" fontId="4" fillId="2" borderId="3" xfId="0" applyFont="1" applyFill="1" applyBorder="1" applyAlignment="1">
      <alignment horizontal="center" vertical="center"/>
    </xf>
    <xf numFmtId="0" fontId="3" fillId="0" borderId="2" xfId="3"/>
    <xf numFmtId="0" fontId="5" fillId="2" borderId="3" xfId="0" applyFont="1" applyFill="1" applyBorder="1" applyAlignment="1">
      <alignment horizontal="center" vertical="center"/>
    </xf>
    <xf numFmtId="0" fontId="6" fillId="5" borderId="0" xfId="0" applyFont="1" applyFill="1"/>
    <xf numFmtId="0" fontId="7" fillId="0" borderId="0" xfId="0" applyFont="1" applyFill="1" applyBorder="1"/>
    <xf numFmtId="0" fontId="7" fillId="0" borderId="0" xfId="0" applyFont="1"/>
    <xf numFmtId="0" fontId="9" fillId="0" borderId="1" xfId="2" applyFont="1"/>
    <xf numFmtId="0" fontId="10" fillId="0" borderId="0" xfId="4" applyFont="1"/>
    <xf numFmtId="0" fontId="7" fillId="0" borderId="0" xfId="0" applyFont="1" applyProtection="1"/>
    <xf numFmtId="0" fontId="7" fillId="0" borderId="0" xfId="0" applyFont="1" applyAlignment="1">
      <alignment wrapText="1"/>
    </xf>
    <xf numFmtId="0" fontId="11" fillId="0" borderId="0" xfId="0" applyFont="1" applyAlignment="1">
      <alignment wrapText="1"/>
    </xf>
    <xf numFmtId="1" fontId="7" fillId="2" borderId="3" xfId="0" applyNumberFormat="1" applyFont="1" applyFill="1" applyBorder="1" applyProtection="1">
      <protection locked="0"/>
    </xf>
    <xf numFmtId="0" fontId="7" fillId="2" borderId="3" xfId="0" applyFont="1" applyFill="1" applyBorder="1" applyAlignment="1" applyProtection="1">
      <alignment horizontal="center" vertical="center"/>
      <protection locked="0"/>
    </xf>
    <xf numFmtId="0" fontId="10" fillId="0" borderId="2" xfId="3" applyFont="1"/>
    <xf numFmtId="0" fontId="7" fillId="0" borderId="6" xfId="0" applyFont="1" applyBorder="1" applyAlignment="1" applyProtection="1">
      <alignment horizontal="center" vertical="center"/>
      <protection locked="0"/>
    </xf>
    <xf numFmtId="0" fontId="13" fillId="3" borderId="7" xfId="0" applyFont="1" applyFill="1" applyBorder="1" applyAlignment="1">
      <alignment horizontal="left" vertical="top" wrapText="1"/>
    </xf>
    <xf numFmtId="0" fontId="11" fillId="0" borderId="0" xfId="0" applyFont="1"/>
    <xf numFmtId="0" fontId="7" fillId="0" borderId="0" xfId="0" applyFont="1" applyBorder="1"/>
    <xf numFmtId="0" fontId="4" fillId="0" borderId="4" xfId="0" applyFont="1" applyFill="1" applyBorder="1"/>
    <xf numFmtId="0" fontId="4" fillId="0" borderId="0" xfId="0" applyFont="1"/>
    <xf numFmtId="0" fontId="4" fillId="0" borderId="0" xfId="0" applyFont="1" applyFill="1" applyBorder="1"/>
    <xf numFmtId="0" fontId="13" fillId="3" borderId="5" xfId="0" applyFont="1" applyFill="1" applyBorder="1" applyAlignment="1">
      <alignment horizontal="left" vertical="top" wrapText="1"/>
    </xf>
    <xf numFmtId="0" fontId="7" fillId="0" borderId="0" xfId="0" applyFont="1" applyAlignment="1">
      <alignment horizontal="right"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15" fillId="0" borderId="0" xfId="0" applyFont="1" applyFill="1" applyAlignment="1">
      <alignment horizontal="left"/>
    </xf>
    <xf numFmtId="0" fontId="7" fillId="0" borderId="0" xfId="0" applyFont="1" applyBorder="1" applyAlignment="1">
      <alignment wrapText="1"/>
    </xf>
    <xf numFmtId="0" fontId="7" fillId="2" borderId="0" xfId="0" applyFont="1" applyFill="1" applyBorder="1" applyAlignment="1" applyProtection="1">
      <alignment wrapText="1"/>
      <protection locked="0"/>
    </xf>
    <xf numFmtId="0" fontId="7" fillId="0" borderId="0" xfId="0" applyFont="1" applyFill="1" applyBorder="1" applyProtection="1"/>
    <xf numFmtId="0" fontId="17" fillId="0" borderId="0" xfId="0" applyFont="1" applyBorder="1" applyAlignment="1">
      <alignment wrapText="1"/>
    </xf>
    <xf numFmtId="0" fontId="17" fillId="0" borderId="0" xfId="0" applyFont="1" applyFill="1" applyBorder="1" applyAlignment="1" applyProtection="1">
      <alignment wrapText="1"/>
    </xf>
    <xf numFmtId="0" fontId="10" fillId="0" borderId="0" xfId="4" applyFont="1" applyFill="1" applyBorder="1" applyProtection="1"/>
    <xf numFmtId="0" fontId="10" fillId="0" borderId="0" xfId="4" applyFont="1" applyAlignment="1">
      <alignment vertical="top" wrapText="1"/>
    </xf>
    <xf numFmtId="0" fontId="10" fillId="0" borderId="0" xfId="4" applyFont="1" applyAlignment="1">
      <alignment vertical="top"/>
    </xf>
    <xf numFmtId="49" fontId="7" fillId="2" borderId="9" xfId="0" applyNumberFormat="1" applyFont="1" applyFill="1" applyBorder="1" applyAlignment="1" applyProtection="1">
      <alignment vertical="top"/>
      <protection locked="0"/>
    </xf>
    <xf numFmtId="14" fontId="7" fillId="2" borderId="9" xfId="0" applyNumberFormat="1" applyFont="1" applyFill="1" applyBorder="1" applyAlignment="1" applyProtection="1">
      <alignment vertical="top"/>
      <protection locked="0"/>
    </xf>
    <xf numFmtId="14" fontId="18" fillId="2" borderId="9" xfId="0" applyNumberFormat="1" applyFont="1" applyFill="1" applyBorder="1" applyAlignment="1">
      <alignment vertical="top"/>
    </xf>
    <xf numFmtId="164" fontId="7" fillId="0" borderId="0" xfId="0" applyNumberFormat="1" applyFont="1" applyFill="1" applyBorder="1" applyProtection="1"/>
    <xf numFmtId="14" fontId="7" fillId="0" borderId="0" xfId="0" applyNumberFormat="1" applyFont="1" applyFill="1" applyBorder="1" applyProtection="1"/>
    <xf numFmtId="1" fontId="12" fillId="4" borderId="10" xfId="0" applyNumberFormat="1" applyFont="1" applyFill="1" applyBorder="1"/>
    <xf numFmtId="1" fontId="7" fillId="2" borderId="11" xfId="0" applyNumberFormat="1" applyFont="1" applyFill="1" applyBorder="1" applyProtection="1">
      <protection locked="0"/>
    </xf>
    <xf numFmtId="1" fontId="7" fillId="2" borderId="9" xfId="0" applyNumberFormat="1" applyFont="1" applyFill="1" applyBorder="1" applyProtection="1">
      <protection locked="0"/>
    </xf>
    <xf numFmtId="1" fontId="7" fillId="2" borderId="12" xfId="0" applyNumberFormat="1" applyFont="1" applyFill="1" applyBorder="1" applyProtection="1">
      <protection locked="0"/>
    </xf>
    <xf numFmtId="0" fontId="7" fillId="2" borderId="9" xfId="0" applyFont="1" applyFill="1" applyBorder="1" applyProtection="1">
      <protection locked="0"/>
    </xf>
    <xf numFmtId="0" fontId="7" fillId="2" borderId="12" xfId="0" applyFont="1" applyFill="1" applyBorder="1" applyProtection="1">
      <protection locked="0"/>
    </xf>
    <xf numFmtId="164" fontId="7" fillId="2" borderId="9" xfId="0" applyNumberFormat="1" applyFont="1" applyFill="1" applyBorder="1" applyAlignment="1" applyProtection="1">
      <alignment horizontal="left" vertical="top"/>
      <protection locked="0"/>
    </xf>
    <xf numFmtId="0" fontId="17" fillId="0" borderId="0" xfId="0" applyFont="1"/>
    <xf numFmtId="0" fontId="5" fillId="2" borderId="0" xfId="0" applyFont="1" applyFill="1" applyAlignment="1">
      <alignment horizontal="center"/>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wrapText="1"/>
    </xf>
    <xf numFmtId="0" fontId="9" fillId="0" borderId="1" xfId="2" applyFont="1"/>
    <xf numFmtId="0" fontId="7" fillId="0" borderId="8" xfId="0" applyFont="1" applyBorder="1" applyAlignment="1">
      <alignment wrapText="1"/>
    </xf>
    <xf numFmtId="0" fontId="17" fillId="0" borderId="0" xfId="0" applyFont="1" applyAlignment="1">
      <alignment horizontal="left" vertical="center" wrapText="1"/>
    </xf>
    <xf numFmtId="0" fontId="10" fillId="0" borderId="2" xfId="3" applyFont="1"/>
    <xf numFmtId="0" fontId="11" fillId="0" borderId="0" xfId="0" applyFont="1" applyAlignment="1">
      <alignment vertical="center" wrapText="1"/>
    </xf>
    <xf numFmtId="0" fontId="7" fillId="0" borderId="0" xfId="0" applyFont="1" applyAlignment="1">
      <alignment horizontal="left" vertical="center" wrapText="1"/>
    </xf>
    <xf numFmtId="0" fontId="8" fillId="0" borderId="0" xfId="1" applyFont="1" applyAlignment="1">
      <alignment horizontal="center" vertical="center"/>
    </xf>
  </cellXfs>
  <cellStyles count="5">
    <cellStyle name="Heading 1" xfId="2" builtinId="16"/>
    <cellStyle name="Heading 3" xfId="3" builtinId="18"/>
    <cellStyle name="Heading 4" xfId="4" builtinId="19"/>
    <cellStyle name="Normal" xfId="0" builtinId="0"/>
    <cellStyle name="Title" xfId="1" builtinId="15"/>
  </cellStyles>
  <dxfs count="33">
    <dxf>
      <fill>
        <patternFill patternType="none">
          <bgColor auto="1"/>
        </patternFill>
      </fill>
      <border>
        <left style="thin">
          <color rgb="FFFF0000"/>
        </left>
        <right style="thin">
          <color rgb="FFFF0000"/>
        </right>
        <top style="thin">
          <color rgb="FFFF0000"/>
        </top>
        <bottom style="thin">
          <color rgb="FFFF0000"/>
        </bottom>
        <vertical/>
        <horizontal/>
      </border>
    </dxf>
    <dxf>
      <font>
        <strike val="0"/>
        <color auto="1"/>
      </font>
      <fill>
        <patternFill>
          <bgColor rgb="FFFF0000"/>
        </patternFill>
      </fill>
    </dxf>
    <dxf>
      <fill>
        <patternFill>
          <bgColor rgb="FFFFFF00"/>
        </patternFill>
      </fill>
    </dxf>
    <dxf>
      <fill>
        <patternFill>
          <bgColor theme="6"/>
        </patternFill>
      </fill>
    </dxf>
    <dxf>
      <fill>
        <patternFill>
          <bgColor rgb="FFFFFF00"/>
        </patternFill>
      </fill>
    </dxf>
    <dxf>
      <fill>
        <patternFill>
          <bgColor rgb="FFFFFF00"/>
        </patternFill>
      </fill>
    </dxf>
    <dxf>
      <fill>
        <patternFill>
          <bgColor rgb="FFFFFF00"/>
        </patternFill>
      </fill>
    </dxf>
    <dxf>
      <font>
        <strike val="0"/>
        <color auto="1"/>
      </font>
      <fill>
        <patternFill>
          <bgColor theme="9" tint="0.79998168889431442"/>
        </patternFill>
      </fill>
    </dxf>
    <dxf>
      <fill>
        <patternFill>
          <bgColor rgb="FFFF0000"/>
        </patternFill>
      </fill>
    </dxf>
    <dxf>
      <fill>
        <patternFill>
          <bgColor rgb="FFFF0000"/>
        </patternFill>
      </fill>
      <border>
        <bottom style="thin">
          <color auto="1"/>
        </bottom>
        <vertical/>
        <horizontal/>
      </border>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xdr:colOff>
      <xdr:row>20</xdr:row>
      <xdr:rowOff>0</xdr:rowOff>
    </xdr:from>
    <xdr:to>
      <xdr:col>7</xdr:col>
      <xdr:colOff>1571624</xdr:colOff>
      <xdr:row>26</xdr:row>
      <xdr:rowOff>361949</xdr:rowOff>
    </xdr:to>
    <xdr:sp macro="" textlink="">
      <xdr:nvSpPr>
        <xdr:cNvPr id="2" name="TextBox 1">
          <a:extLst>
            <a:ext uri="{FF2B5EF4-FFF2-40B4-BE49-F238E27FC236}">
              <a16:creationId xmlns:a16="http://schemas.microsoft.com/office/drawing/2014/main" id="{EC8946C6-FDFE-4EDE-BD21-168A26A75904}"/>
            </a:ext>
          </a:extLst>
        </xdr:cNvPr>
        <xdr:cNvSpPr txBox="1"/>
      </xdr:nvSpPr>
      <xdr:spPr>
        <a:xfrm>
          <a:off x="5114925" y="3981450"/>
          <a:ext cx="3343274" cy="1504949"/>
        </a:xfrm>
        <a:prstGeom prst="rect">
          <a:avLst/>
        </a:prstGeom>
        <a:solidFill>
          <a:schemeClr val="accent4">
            <a:lumMod val="20000"/>
            <a:lumOff val="80000"/>
          </a:schemeClr>
        </a:solidFill>
        <a:ln w="19050" cmpd="sng">
          <a:solidFill>
            <a:schemeClr val="accent1">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mn-lt"/>
              <a:ea typeface="+mn-ea"/>
              <a:cs typeface="+mn-cs"/>
            </a:rPr>
            <a:t>Standard Sample Size Method:</a:t>
          </a:r>
          <a:br>
            <a:rPr lang="en-US" sz="1000" b="0" i="0" u="none" strike="noStrike">
              <a:solidFill>
                <a:schemeClr val="dk1"/>
              </a:solidFill>
              <a:effectLst/>
              <a:latin typeface="+mn-lt"/>
              <a:ea typeface="+mn-ea"/>
              <a:cs typeface="+mn-cs"/>
            </a:rPr>
          </a:br>
          <a:r>
            <a:rPr lang="en-US" sz="1000" b="0" i="0" u="none" strike="noStrike">
              <a:solidFill>
                <a:schemeClr val="dk1"/>
              </a:solidFill>
              <a:effectLst/>
              <a:latin typeface="+mn-lt"/>
              <a:ea typeface="+mn-ea"/>
              <a:cs typeface="+mn-cs"/>
            </a:rPr>
            <a:t>Those CEs that do not qualify for an alternate sample size will use the Standard Sample Size method. For this method, error-prone household applications are verified first, non error-prone household applications are used to complete the sample size if there are not enough error-prone household applications.</a:t>
          </a:r>
        </a:p>
        <a:p>
          <a:endParaRPr lang="en-US" sz="1000" b="0" i="0" u="none" strike="noStrike">
            <a:solidFill>
              <a:schemeClr val="dk1"/>
            </a:solidFill>
            <a:effectLst/>
            <a:latin typeface="+mn-lt"/>
            <a:ea typeface="+mn-ea"/>
            <a:cs typeface="+mn-cs"/>
          </a:endParaRPr>
        </a:p>
        <a:p>
          <a:r>
            <a:rPr lang="en-US" sz="1000" b="0" i="0" u="none" strike="noStrike">
              <a:solidFill>
                <a:schemeClr val="dk1"/>
              </a:solidFill>
              <a:effectLst/>
              <a:latin typeface="+mn-lt"/>
              <a:ea typeface="+mn-ea"/>
              <a:cs typeface="+mn-cs"/>
            </a:rPr>
            <a:t>See ARM Section 6: Verification</a:t>
          </a:r>
          <a:br>
            <a:rPr lang="en-US" sz="1000" b="0" i="0" u="none" strike="noStrike">
              <a:solidFill>
                <a:schemeClr val="dk1"/>
              </a:solidFill>
              <a:effectLst/>
              <a:latin typeface="+mn-lt"/>
              <a:ea typeface="+mn-ea"/>
              <a:cs typeface="+mn-cs"/>
            </a:rPr>
          </a:br>
          <a:endParaRPr lang="en-US" sz="1000"/>
        </a:p>
      </xdr:txBody>
    </xdr:sp>
    <xdr:clientData/>
  </xdr:twoCellAnchor>
  <xdr:twoCellAnchor>
    <xdr:from>
      <xdr:col>6</xdr:col>
      <xdr:colOff>47626</xdr:colOff>
      <xdr:row>27</xdr:row>
      <xdr:rowOff>95251</xdr:rowOff>
    </xdr:from>
    <xdr:to>
      <xdr:col>7</xdr:col>
      <xdr:colOff>1590676</xdr:colOff>
      <xdr:row>35</xdr:row>
      <xdr:rowOff>123825</xdr:rowOff>
    </xdr:to>
    <xdr:sp macro="" textlink="">
      <xdr:nvSpPr>
        <xdr:cNvPr id="5" name="TextBox 4">
          <a:extLst>
            <a:ext uri="{FF2B5EF4-FFF2-40B4-BE49-F238E27FC236}">
              <a16:creationId xmlns:a16="http://schemas.microsoft.com/office/drawing/2014/main" id="{622615EC-D1DA-44FC-8EFE-3019C29EF55F}"/>
            </a:ext>
          </a:extLst>
        </xdr:cNvPr>
        <xdr:cNvSpPr txBox="1"/>
      </xdr:nvSpPr>
      <xdr:spPr>
        <a:xfrm>
          <a:off x="5362576" y="6543676"/>
          <a:ext cx="3352800" cy="2838449"/>
        </a:xfrm>
        <a:prstGeom prst="rect">
          <a:avLst/>
        </a:prstGeom>
        <a:solidFill>
          <a:schemeClr val="accent4">
            <a:lumMod val="20000"/>
            <a:lumOff val="80000"/>
          </a:schemeClr>
        </a:solidFill>
        <a:ln w="19050" cmpd="sng">
          <a:solidFill>
            <a:schemeClr val="accent1">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mn-lt"/>
              <a:ea typeface="+mn-ea"/>
              <a:cs typeface="+mn-cs"/>
            </a:rPr>
            <a:t>The ability to use an alternate sample method must be determined annually. Those CEs that qualify for an alternate sample size must meet one of the following conditions:</a:t>
          </a:r>
          <a:r>
            <a:rPr lang="en-US" sz="1000"/>
            <a:t> </a:t>
          </a:r>
        </a:p>
        <a:p>
          <a:endParaRPr lang="en-US" sz="1000"/>
        </a:p>
        <a:p>
          <a:r>
            <a:rPr lang="en-US" sz="1000" b="0" i="0">
              <a:solidFill>
                <a:schemeClr val="dk1"/>
              </a:solidFill>
              <a:effectLst/>
              <a:latin typeface="+mn-lt"/>
              <a:ea typeface="+mn-ea"/>
              <a:cs typeface="+mn-cs"/>
              <a:sym typeface="Wingdings" panose="05000000000000000000" pitchFamily="2" charset="2"/>
            </a:rPr>
            <a:t></a:t>
          </a:r>
          <a:r>
            <a:rPr lang="en-US" sz="1000" b="0" i="0" u="sng">
              <a:solidFill>
                <a:schemeClr val="dk1"/>
              </a:solidFill>
              <a:effectLst/>
              <a:latin typeface="+mn-lt"/>
              <a:ea typeface="+mn-ea"/>
              <a:cs typeface="+mn-cs"/>
            </a:rPr>
            <a:t>Low Non-Response Rate. </a:t>
          </a:r>
          <a:r>
            <a:rPr lang="en-US" sz="1000" b="0" i="0">
              <a:solidFill>
                <a:schemeClr val="dk1"/>
              </a:solidFill>
              <a:effectLst/>
              <a:latin typeface="+mn-lt"/>
              <a:ea typeface="+mn-ea"/>
              <a:cs typeface="+mn-cs"/>
            </a:rPr>
            <a:t>CEs that have less than a twenty percent non-response rate for verification requests for the preceding school year.</a:t>
          </a:r>
        </a:p>
        <a:p>
          <a:endParaRPr lang="en-US" sz="10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mn-lt"/>
              <a:ea typeface="+mn-ea"/>
              <a:cs typeface="+mn-cs"/>
              <a:sym typeface="Wingdings" panose="05000000000000000000" pitchFamily="2" charset="2"/>
            </a:rPr>
            <a:t></a:t>
          </a:r>
          <a:r>
            <a:rPr lang="en-US" sz="1000" b="0" i="0" u="sng">
              <a:solidFill>
                <a:schemeClr val="dk1"/>
              </a:solidFill>
              <a:effectLst/>
              <a:latin typeface="+mn-lt"/>
              <a:ea typeface="+mn-ea"/>
              <a:cs typeface="+mn-cs"/>
            </a:rPr>
            <a:t>Improved Non-Response Rate. </a:t>
          </a:r>
          <a:r>
            <a:rPr lang="en-US" sz="1000" b="0" i="0">
              <a:solidFill>
                <a:schemeClr val="dk1"/>
              </a:solidFill>
              <a:effectLst/>
              <a:latin typeface="+mn-lt"/>
              <a:ea typeface="+mn-ea"/>
              <a:cs typeface="+mn-cs"/>
            </a:rPr>
            <a:t>CEs that</a:t>
          </a:r>
        </a:p>
        <a:p>
          <a:pPr marL="457200" marR="0" lvl="1"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mn-lt"/>
              <a:ea typeface="+mn-ea"/>
              <a:cs typeface="+mn-cs"/>
            </a:rPr>
            <a:t>1. have more than 20,000 students approved by household application as eligible for free or reduced-price meals as of October 1</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and</a:t>
          </a:r>
          <a:br>
            <a:rPr lang="en-US" sz="1000" b="0" i="0">
              <a:solidFill>
                <a:schemeClr val="dk1"/>
              </a:solidFill>
              <a:effectLst/>
              <a:latin typeface="+mn-lt"/>
              <a:ea typeface="+mn-ea"/>
              <a:cs typeface="+mn-cs"/>
            </a:rPr>
          </a:br>
          <a:r>
            <a:rPr lang="en-US" sz="1000" b="0" i="0">
              <a:solidFill>
                <a:schemeClr val="dk1"/>
              </a:solidFill>
              <a:effectLst/>
              <a:latin typeface="+mn-lt"/>
              <a:ea typeface="+mn-ea"/>
              <a:cs typeface="+mn-cs"/>
            </a:rPr>
            <a:t>2. have at least a 10 percent decrease in the non-response percentage between Year 1 and Year 2 qualify to use an alternate sample size method in Year 3.</a:t>
          </a:r>
          <a:r>
            <a:rPr lang="en-US" sz="1000">
              <a:solidFill>
                <a:schemeClr val="dk1"/>
              </a:solidFill>
              <a:effectLst/>
              <a:latin typeface="+mn-lt"/>
              <a:ea typeface="+mn-ea"/>
              <a:cs typeface="+mn-cs"/>
            </a:rPr>
            <a:t> </a:t>
          </a:r>
          <a:endParaRPr lang="en-US" sz="1000">
            <a:effectLst/>
          </a:endParaRPr>
        </a:p>
        <a:p>
          <a:br>
            <a:rPr lang="en-US" sz="1100" b="0" i="0">
              <a:solidFill>
                <a:schemeClr val="dk1"/>
              </a:solidFill>
              <a:effectLst/>
              <a:latin typeface="+mn-lt"/>
              <a:ea typeface="+mn-ea"/>
              <a:cs typeface="+mn-cs"/>
            </a:rPr>
          </a:br>
          <a:endParaRPr lang="en-US" sz="1100"/>
        </a:p>
      </xdr:txBody>
    </xdr:sp>
    <xdr:clientData/>
  </xdr:twoCellAnchor>
  <xdr:twoCellAnchor editAs="oneCell">
    <xdr:from>
      <xdr:col>1</xdr:col>
      <xdr:colOff>19050</xdr:colOff>
      <xdr:row>82</xdr:row>
      <xdr:rowOff>0</xdr:rowOff>
    </xdr:from>
    <xdr:to>
      <xdr:col>2</xdr:col>
      <xdr:colOff>171450</xdr:colOff>
      <xdr:row>83</xdr:row>
      <xdr:rowOff>142875</xdr:rowOff>
    </xdr:to>
    <xdr:pic>
      <xdr:nvPicPr>
        <xdr:cNvPr id="6" name="Picture 5">
          <a:extLst>
            <a:ext uri="{FF2B5EF4-FFF2-40B4-BE49-F238E27FC236}">
              <a16:creationId xmlns:a16="http://schemas.microsoft.com/office/drawing/2014/main" id="{5440C010-FFD3-4B02-B7B2-2B474FCEF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2096750"/>
          <a:ext cx="390525" cy="381000"/>
        </a:xfrm>
        <a:prstGeom prst="rect">
          <a:avLst/>
        </a:prstGeom>
      </xdr:spPr>
    </xdr:pic>
    <xdr:clientData/>
  </xdr:twoCellAnchor>
  <xdr:twoCellAnchor>
    <xdr:from>
      <xdr:col>6</xdr:col>
      <xdr:colOff>57150</xdr:colOff>
      <xdr:row>36</xdr:row>
      <xdr:rowOff>85725</xdr:rowOff>
    </xdr:from>
    <xdr:to>
      <xdr:col>7</xdr:col>
      <xdr:colOff>1628775</xdr:colOff>
      <xdr:row>41</xdr:row>
      <xdr:rowOff>352425</xdr:rowOff>
    </xdr:to>
    <xdr:sp macro="" textlink="">
      <xdr:nvSpPr>
        <xdr:cNvPr id="7" name="TextBox 6">
          <a:extLst>
            <a:ext uri="{FF2B5EF4-FFF2-40B4-BE49-F238E27FC236}">
              <a16:creationId xmlns:a16="http://schemas.microsoft.com/office/drawing/2014/main" id="{D6E9510D-5650-40C7-86E5-21DEF8CE798D}"/>
            </a:ext>
          </a:extLst>
        </xdr:cNvPr>
        <xdr:cNvSpPr txBox="1"/>
      </xdr:nvSpPr>
      <xdr:spPr>
        <a:xfrm>
          <a:off x="6143625" y="11677650"/>
          <a:ext cx="3562350" cy="1333500"/>
        </a:xfrm>
        <a:prstGeom prst="rect">
          <a:avLst/>
        </a:prstGeom>
        <a:solidFill>
          <a:schemeClr val="accent4">
            <a:lumMod val="20000"/>
            <a:lumOff val="80000"/>
          </a:schemeClr>
        </a:solidFill>
        <a:ln w="9525" cmpd="sng">
          <a:solidFill>
            <a:schemeClr val="accent1">
              <a:lumMod val="75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a:t>
          </a:r>
          <a:r>
            <a:rPr lang="en-US" sz="1100" baseline="0"/>
            <a:t> the Standard and Alternate 1 methods, verify 3% or 3000, whichever is less. </a:t>
          </a:r>
        </a:p>
        <a:p>
          <a:endParaRPr lang="en-US" sz="1100" baseline="0"/>
        </a:p>
        <a:p>
          <a:r>
            <a:rPr lang="en-US" sz="1100" baseline="0"/>
            <a:t>For Alternate 2 method, verify the lesser of 1% or 1000 total applications PLUS the lesser of one-half percent of categorically eligible applications (applications with an EDG number)</a:t>
          </a:r>
          <a:endParaRPr lang="en-US" sz="1100"/>
        </a:p>
      </xdr:txBody>
    </xdr:sp>
    <xdr:clientData/>
  </xdr:twoCellAnchor>
</xdr:wsDr>
</file>

<file path=xl/theme/theme1.xml><?xml version="1.0" encoding="utf-8"?>
<a:theme xmlns:a="http://schemas.openxmlformats.org/drawingml/2006/main" name="Office Theme">
  <a:themeElements>
    <a:clrScheme name="NSLP">
      <a:dk1>
        <a:srgbClr val="000000"/>
      </a:dk1>
      <a:lt1>
        <a:sysClr val="window" lastClr="FFFFFF"/>
      </a:lt1>
      <a:dk2>
        <a:srgbClr val="44546A"/>
      </a:dk2>
      <a:lt2>
        <a:srgbClr val="E7E6E6"/>
      </a:lt2>
      <a:accent1>
        <a:srgbClr val="2A769F"/>
      </a:accent1>
      <a:accent2>
        <a:srgbClr val="0B7B6D"/>
      </a:accent2>
      <a:accent3>
        <a:srgbClr val="C3EBEB"/>
      </a:accent3>
      <a:accent4>
        <a:srgbClr val="FEE74E"/>
      </a:accent4>
      <a:accent5>
        <a:srgbClr val="C00000"/>
      </a:accent5>
      <a:accent6>
        <a:srgbClr val="538135"/>
      </a:accent6>
      <a:hlink>
        <a:srgbClr val="0563C1"/>
      </a:hlink>
      <a:folHlink>
        <a:srgbClr val="CC00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9263-71B4-49E8-BDFF-DA969BC480CF}">
  <sheetPr>
    <pageSetUpPr fitToPage="1"/>
  </sheetPr>
  <dimension ref="A1:L110"/>
  <sheetViews>
    <sheetView showGridLines="0" showZeros="0" tabSelected="1" topLeftCell="A4" zoomScaleNormal="100" workbookViewId="0">
      <selection activeCell="E22" sqref="E22"/>
    </sheetView>
  </sheetViews>
  <sheetFormatPr defaultColWidth="0" defaultRowHeight="14.25" zeroHeight="1" x14ac:dyDescent="0.2"/>
  <cols>
    <col min="1" max="1" width="9.140625" style="6" customWidth="1"/>
    <col min="2" max="3" width="3.5703125" style="6" customWidth="1"/>
    <col min="4" max="4" width="47.28515625" style="6" customWidth="1"/>
    <col min="5" max="5" width="25.7109375" style="6" customWidth="1"/>
    <col min="6" max="6" width="2" style="6" customWidth="1"/>
    <col min="7" max="7" width="29.85546875" style="6" customWidth="1"/>
    <col min="8" max="8" width="25.7109375" style="6" customWidth="1"/>
    <col min="9" max="9" width="9.140625" style="6" customWidth="1"/>
    <col min="10" max="10" width="9.140625" style="6" hidden="1" customWidth="1"/>
    <col min="11" max="11" width="12.42578125" style="6" hidden="1" customWidth="1"/>
    <col min="12" max="12" width="0" style="6" hidden="1" customWidth="1"/>
    <col min="13" max="16384" width="9.140625" style="6" hidden="1"/>
  </cols>
  <sheetData>
    <row r="1" spans="1:11" x14ac:dyDescent="0.2">
      <c r="A1" s="5"/>
    </row>
    <row r="2" spans="1:11" ht="15" customHeight="1" x14ac:dyDescent="0.2">
      <c r="A2" s="5"/>
      <c r="D2" s="49" t="s">
        <v>30</v>
      </c>
      <c r="E2" s="49"/>
      <c r="F2" s="49"/>
      <c r="G2" s="49"/>
      <c r="H2" s="49"/>
    </row>
    <row r="3" spans="1:11" ht="33" customHeight="1" x14ac:dyDescent="0.2">
      <c r="A3" s="5"/>
      <c r="D3" s="58" t="s">
        <v>0</v>
      </c>
      <c r="E3" s="58"/>
      <c r="F3" s="58"/>
      <c r="G3" s="58"/>
      <c r="H3" s="58"/>
    </row>
    <row r="4" spans="1:11" ht="53.25" customHeight="1" x14ac:dyDescent="0.2">
      <c r="A4" s="5"/>
      <c r="D4" s="57" t="s">
        <v>1</v>
      </c>
      <c r="E4" s="57"/>
      <c r="F4" s="57"/>
      <c r="G4" s="57"/>
      <c r="H4" s="57"/>
    </row>
    <row r="5" spans="1:11" x14ac:dyDescent="0.2">
      <c r="A5" s="5"/>
    </row>
    <row r="6" spans="1:11" ht="19.5" customHeight="1" thickBot="1" x14ac:dyDescent="0.35">
      <c r="A6" s="5"/>
      <c r="B6" s="7">
        <v>1</v>
      </c>
      <c r="C6" s="7"/>
      <c r="D6" s="52" t="s">
        <v>13</v>
      </c>
      <c r="E6" s="52"/>
      <c r="F6" s="52"/>
      <c r="G6" s="52"/>
      <c r="H6" s="52"/>
      <c r="K6" s="6" t="s">
        <v>18</v>
      </c>
    </row>
    <row r="7" spans="1:11" ht="30.75" customHeight="1" thickTop="1" thickBot="1" x14ac:dyDescent="0.25">
      <c r="A7" s="5"/>
      <c r="G7" s="9"/>
      <c r="H7" s="9"/>
      <c r="K7" s="6" t="s">
        <v>19</v>
      </c>
    </row>
    <row r="8" spans="1:11" ht="30.75" customHeight="1" thickTop="1" thickBot="1" x14ac:dyDescent="0.3">
      <c r="A8" s="5"/>
      <c r="D8" s="34" t="s">
        <v>2</v>
      </c>
      <c r="E8" s="35"/>
      <c r="G8" s="32"/>
      <c r="H8" s="38"/>
      <c r="K8" s="6" t="s">
        <v>20</v>
      </c>
    </row>
    <row r="9" spans="1:11" ht="30.75" customHeight="1" thickTop="1" thickBot="1" x14ac:dyDescent="0.3">
      <c r="A9" s="5"/>
      <c r="D9" s="34" t="s">
        <v>3</v>
      </c>
      <c r="E9" s="46"/>
      <c r="G9" s="32"/>
      <c r="H9" s="38"/>
      <c r="K9" s="6" t="s">
        <v>21</v>
      </c>
    </row>
    <row r="10" spans="1:11" ht="30.75" customHeight="1" thickTop="1" thickBot="1" x14ac:dyDescent="0.3">
      <c r="A10" s="5"/>
      <c r="D10" s="34" t="s">
        <v>5</v>
      </c>
      <c r="E10" s="35"/>
      <c r="G10" s="32"/>
      <c r="H10" s="38"/>
      <c r="K10" s="6" t="s">
        <v>22</v>
      </c>
    </row>
    <row r="11" spans="1:11" ht="30.75" customHeight="1" thickTop="1" thickBot="1" x14ac:dyDescent="0.3">
      <c r="A11" s="5"/>
      <c r="D11" s="34" t="s">
        <v>4</v>
      </c>
      <c r="E11" s="35"/>
      <c r="G11" s="32"/>
      <c r="H11" s="29"/>
    </row>
    <row r="12" spans="1:11" ht="30.75" customHeight="1" thickTop="1" thickBot="1" x14ac:dyDescent="0.3">
      <c r="A12" s="5"/>
      <c r="D12" s="34" t="s">
        <v>6</v>
      </c>
      <c r="E12" s="36"/>
      <c r="G12" s="32"/>
      <c r="H12" s="29"/>
    </row>
    <row r="13" spans="1:11" ht="30.75" customHeight="1" thickTop="1" thickBot="1" x14ac:dyDescent="0.3">
      <c r="A13" s="5"/>
      <c r="D13" s="34" t="s">
        <v>33</v>
      </c>
      <c r="E13" s="36"/>
      <c r="G13" s="32"/>
      <c r="H13" s="29"/>
    </row>
    <row r="14" spans="1:11" ht="38.25" customHeight="1" thickTop="1" thickBot="1" x14ac:dyDescent="0.3">
      <c r="A14" s="5"/>
      <c r="D14" s="33" t="s">
        <v>7</v>
      </c>
      <c r="E14" s="36"/>
      <c r="G14" s="32"/>
      <c r="H14" s="39"/>
    </row>
    <row r="15" spans="1:11" ht="30.75" customHeight="1" thickTop="1" thickBot="1" x14ac:dyDescent="0.25">
      <c r="A15" s="5"/>
      <c r="D15" s="33" t="s">
        <v>54</v>
      </c>
      <c r="E15" s="37"/>
      <c r="G15" s="9"/>
      <c r="H15" s="29"/>
    </row>
    <row r="16" spans="1:11" ht="15" customHeight="1" thickTop="1" x14ac:dyDescent="0.2">
      <c r="A16" s="5"/>
      <c r="H16" s="10"/>
    </row>
    <row r="17" spans="1:10" ht="23.25" customHeight="1" thickBot="1" x14ac:dyDescent="0.35">
      <c r="A17" s="5"/>
      <c r="B17" s="7">
        <v>2</v>
      </c>
      <c r="C17" s="7"/>
      <c r="D17" s="52" t="s">
        <v>8</v>
      </c>
      <c r="E17" s="52"/>
      <c r="F17" s="52"/>
      <c r="G17" s="52"/>
      <c r="H17" s="52"/>
    </row>
    <row r="18" spans="1:10" ht="15" customHeight="1" thickTop="1" x14ac:dyDescent="0.2">
      <c r="A18" s="5"/>
      <c r="H18" s="10"/>
    </row>
    <row r="19" spans="1:10" ht="42.75" customHeight="1" x14ac:dyDescent="0.2">
      <c r="A19" s="5"/>
      <c r="D19" s="56" t="s">
        <v>65</v>
      </c>
      <c r="E19" s="56"/>
      <c r="F19" s="56"/>
      <c r="G19" s="56"/>
      <c r="H19" s="56"/>
    </row>
    <row r="20" spans="1:10" ht="17.25" customHeight="1" x14ac:dyDescent="0.2">
      <c r="A20" s="5"/>
      <c r="D20" s="11"/>
      <c r="E20" s="11"/>
      <c r="F20" s="11"/>
      <c r="G20" s="11"/>
      <c r="H20" s="11"/>
    </row>
    <row r="21" spans="1:10" ht="15" customHeight="1" thickBot="1" x14ac:dyDescent="0.3">
      <c r="A21" s="5"/>
      <c r="D21" s="55" t="s">
        <v>23</v>
      </c>
      <c r="E21" s="55"/>
      <c r="H21" s="10"/>
    </row>
    <row r="22" spans="1:10" ht="15" customHeight="1" thickBot="1" x14ac:dyDescent="0.25">
      <c r="A22" s="5"/>
      <c r="D22" s="6" t="s">
        <v>9</v>
      </c>
      <c r="E22" s="41"/>
    </row>
    <row r="23" spans="1:10" ht="15" customHeight="1" thickTop="1" thickBot="1" x14ac:dyDescent="0.25">
      <c r="A23" s="5"/>
      <c r="D23" s="6" t="s">
        <v>10</v>
      </c>
      <c r="E23" s="42"/>
    </row>
    <row r="24" spans="1:10" ht="15" customHeight="1" thickTop="1" x14ac:dyDescent="0.2">
      <c r="A24" s="5"/>
      <c r="D24" s="6" t="s">
        <v>11</v>
      </c>
      <c r="E24" s="43"/>
    </row>
    <row r="25" spans="1:10" ht="15" customHeight="1" x14ac:dyDescent="0.25">
      <c r="A25" s="5"/>
      <c r="D25" s="6" t="s">
        <v>12</v>
      </c>
      <c r="E25" s="40">
        <f>SUM(E22:E24)</f>
        <v>0</v>
      </c>
    </row>
    <row r="26" spans="1:10" x14ac:dyDescent="0.2">
      <c r="A26" s="5"/>
    </row>
    <row r="27" spans="1:10" ht="28.5" customHeight="1" x14ac:dyDescent="0.2">
      <c r="A27" s="5"/>
      <c r="D27" s="10" t="s">
        <v>14</v>
      </c>
      <c r="E27" s="12"/>
      <c r="J27" s="6" t="s">
        <v>15</v>
      </c>
    </row>
    <row r="28" spans="1:10" x14ac:dyDescent="0.2">
      <c r="A28" s="5"/>
      <c r="J28" s="6" t="s">
        <v>28</v>
      </c>
    </row>
    <row r="29" spans="1:10" ht="60" customHeight="1" x14ac:dyDescent="0.2">
      <c r="A29" s="5"/>
      <c r="D29" s="10" t="s">
        <v>67</v>
      </c>
      <c r="E29" s="13"/>
    </row>
    <row r="30" spans="1:10" ht="16.5" customHeight="1" x14ac:dyDescent="0.2">
      <c r="A30" s="5"/>
      <c r="D30" s="10"/>
      <c r="E30" s="5"/>
    </row>
    <row r="31" spans="1:10" ht="30.75" customHeight="1" x14ac:dyDescent="0.2">
      <c r="A31" s="5"/>
      <c r="E31" s="5"/>
    </row>
    <row r="32" spans="1:10" ht="57.75" customHeight="1" x14ac:dyDescent="0.2">
      <c r="A32" s="5"/>
      <c r="C32" s="51" t="s">
        <v>26</v>
      </c>
      <c r="D32" s="51"/>
      <c r="E32" s="5"/>
    </row>
    <row r="33" spans="1:12" ht="11.25" customHeight="1" x14ac:dyDescent="0.2">
      <c r="A33" s="5"/>
      <c r="J33" s="6" t="s">
        <v>27</v>
      </c>
    </row>
    <row r="34" spans="1:12" ht="15" customHeight="1" thickBot="1" x14ac:dyDescent="0.3">
      <c r="A34" s="5"/>
      <c r="D34" s="14" t="s">
        <v>24</v>
      </c>
      <c r="E34" s="14"/>
    </row>
    <row r="35" spans="1:12" ht="15" customHeight="1" thickBot="1" x14ac:dyDescent="0.3">
      <c r="A35" s="5"/>
      <c r="D35" s="8" t="s">
        <v>15</v>
      </c>
    </row>
    <row r="36" spans="1:12" ht="28.5" customHeight="1" thickBot="1" x14ac:dyDescent="0.25">
      <c r="A36" s="5"/>
      <c r="C36" s="15"/>
      <c r="D36" s="16" t="s">
        <v>63</v>
      </c>
      <c r="E36" s="3" t="str">
        <f>IF(C36="","",ROUNDUP(IF($E$25*0.03&lt;3000,$E$25*0.03,3000),0))</f>
        <v/>
      </c>
      <c r="J36" s="6" t="b">
        <f>OR(C39&lt;&gt;"",C42&lt;&gt;"")</f>
        <v>0</v>
      </c>
      <c r="K36" s="17" t="b">
        <f>IF(J36=TRUE,C36="")</f>
        <v>0</v>
      </c>
    </row>
    <row r="37" spans="1:12" ht="15" customHeight="1" x14ac:dyDescent="0.4">
      <c r="A37" s="5"/>
      <c r="D37" s="18"/>
      <c r="E37" s="19"/>
    </row>
    <row r="38" spans="1:12" ht="15" customHeight="1" thickBot="1" x14ac:dyDescent="0.45">
      <c r="A38" s="5"/>
      <c r="D38" s="8" t="s">
        <v>16</v>
      </c>
      <c r="E38" s="20"/>
    </row>
    <row r="39" spans="1:12" ht="25.5" customHeight="1" thickBot="1" x14ac:dyDescent="0.25">
      <c r="A39" s="5"/>
      <c r="C39" s="15"/>
      <c r="D39" s="16" t="s">
        <v>55</v>
      </c>
      <c r="E39" s="1" t="str">
        <f>IF(C39="","",ROUNDUP(IF($E$25*0.03&lt;3000,$E$25*0.03,3000),0))</f>
        <v/>
      </c>
      <c r="J39" s="6" t="b">
        <f>OR(C36&lt;&gt;"",C42&lt;&gt;"")</f>
        <v>0</v>
      </c>
      <c r="K39" s="6" t="b">
        <f>IF(J39=TRUE,C39="")</f>
        <v>0</v>
      </c>
    </row>
    <row r="40" spans="1:12" ht="12.75" customHeight="1" x14ac:dyDescent="0.4">
      <c r="A40" s="5"/>
      <c r="E40" s="21"/>
    </row>
    <row r="41" spans="1:12" ht="15.75" customHeight="1" thickBot="1" x14ac:dyDescent="0.45">
      <c r="A41" s="5"/>
      <c r="D41" s="6" t="s">
        <v>17</v>
      </c>
      <c r="E41" s="20"/>
    </row>
    <row r="42" spans="1:12" ht="47.25" customHeight="1" thickBot="1" x14ac:dyDescent="0.25">
      <c r="A42" s="5"/>
      <c r="C42" s="15"/>
      <c r="D42" s="16" t="s">
        <v>66</v>
      </c>
      <c r="E42" s="3" t="str">
        <f>IF(C42&lt;&gt;"",I44,"")</f>
        <v/>
      </c>
      <c r="I42" s="47" t="str">
        <f>IF(C42="x",(($E$25)*0.01),"")</f>
        <v/>
      </c>
      <c r="J42" s="6">
        <f>IF(I42&lt;1000,I42,1000)</f>
        <v>1000</v>
      </c>
      <c r="K42" s="6" t="b">
        <f>OR(C36&lt;&gt;"",C39&gt;"")</f>
        <v>0</v>
      </c>
      <c r="L42" s="6" t="b">
        <f>IF(K42=TRUE,D42="")</f>
        <v>0</v>
      </c>
    </row>
    <row r="43" spans="1:12" x14ac:dyDescent="0.2">
      <c r="A43" s="5"/>
      <c r="I43" s="47" t="str">
        <f>IF(C42="x",(E22*0.005),"")</f>
        <v/>
      </c>
      <c r="J43" s="6">
        <f>IF(I43&lt;500,I43,500)</f>
        <v>500</v>
      </c>
    </row>
    <row r="44" spans="1:12" ht="40.5" customHeight="1" x14ac:dyDescent="0.3">
      <c r="A44" s="5"/>
      <c r="D44" s="22" t="s">
        <v>25</v>
      </c>
      <c r="E44" s="48" t="str">
        <f>IFERROR(_xlfn.IFS(C36&lt;&gt;"",ROUNDUP(E25/E36,0),C39&lt;&gt;"",ROUNDUP(E25/E39,0),C42&lt;&gt;"",ROUNDUP(E25/E42,0)),"")</f>
        <v/>
      </c>
      <c r="I44" s="47" t="str">
        <f>IF($C$42="x",ROUNDUP($I$42+$I$43,0),"")</f>
        <v/>
      </c>
      <c r="J44" s="6" t="s">
        <v>64</v>
      </c>
      <c r="K44" s="6">
        <f>SUM(E36,E39,E42)</f>
        <v>0</v>
      </c>
    </row>
    <row r="45" spans="1:12" ht="30.75" customHeight="1" x14ac:dyDescent="0.2">
      <c r="A45" s="5"/>
    </row>
    <row r="46" spans="1:12" ht="30.75" customHeight="1" thickBot="1" x14ac:dyDescent="0.35">
      <c r="A46" s="5"/>
      <c r="B46" s="7">
        <v>3</v>
      </c>
      <c r="C46" s="7"/>
      <c r="D46" s="52" t="s">
        <v>34</v>
      </c>
      <c r="E46" s="52"/>
      <c r="F46" s="52"/>
      <c r="G46" s="52"/>
      <c r="H46" s="52"/>
    </row>
    <row r="47" spans="1:12" ht="39.75" customHeight="1" thickTop="1" x14ac:dyDescent="0.2">
      <c r="A47" s="5"/>
      <c r="D47" s="53" t="s">
        <v>62</v>
      </c>
      <c r="E47" s="53"/>
      <c r="F47" s="53"/>
      <c r="G47" s="53"/>
      <c r="H47" s="53"/>
    </row>
    <row r="48" spans="1:12" ht="28.5" customHeight="1" thickBot="1" x14ac:dyDescent="0.25">
      <c r="A48" s="5"/>
      <c r="E48" s="6" t="s">
        <v>40</v>
      </c>
      <c r="G48" s="6" t="s">
        <v>41</v>
      </c>
    </row>
    <row r="49" spans="1:8" ht="30.75" customHeight="1" thickTop="1" thickBot="1" x14ac:dyDescent="0.3">
      <c r="A49" s="5"/>
      <c r="D49" s="6" t="s">
        <v>35</v>
      </c>
      <c r="E49" s="44"/>
      <c r="G49" s="44"/>
    </row>
    <row r="50" spans="1:8" ht="30.75" customHeight="1" thickTop="1" thickBot="1" x14ac:dyDescent="0.3">
      <c r="A50" s="5"/>
      <c r="D50" s="6" t="s">
        <v>36</v>
      </c>
      <c r="E50" s="44"/>
      <c r="G50" s="44"/>
    </row>
    <row r="51" spans="1:8" ht="30.75" customHeight="1" thickTop="1" thickBot="1" x14ac:dyDescent="0.3">
      <c r="A51" s="5"/>
      <c r="D51" s="6" t="s">
        <v>37</v>
      </c>
      <c r="E51" s="44"/>
      <c r="G51" s="44"/>
    </row>
    <row r="52" spans="1:8" ht="30.75" customHeight="1" thickTop="1" thickBot="1" x14ac:dyDescent="0.3">
      <c r="A52" s="5"/>
      <c r="D52" s="6" t="s">
        <v>38</v>
      </c>
      <c r="E52" s="44"/>
      <c r="G52" s="44"/>
    </row>
    <row r="53" spans="1:8" ht="30.75" customHeight="1" thickTop="1" thickBot="1" x14ac:dyDescent="0.3">
      <c r="A53" s="5"/>
      <c r="D53" s="6" t="s">
        <v>56</v>
      </c>
      <c r="E53" s="44"/>
      <c r="G53" s="44"/>
    </row>
    <row r="54" spans="1:8" ht="30.75" customHeight="1" thickTop="1" thickBot="1" x14ac:dyDescent="0.3">
      <c r="A54" s="5"/>
      <c r="D54" s="6" t="s">
        <v>57</v>
      </c>
      <c r="E54" s="44"/>
      <c r="G54" s="44"/>
    </row>
    <row r="55" spans="1:8" ht="45" customHeight="1" thickTop="1" x14ac:dyDescent="0.3">
      <c r="A55" s="5"/>
      <c r="D55" s="23" t="s">
        <v>39</v>
      </c>
      <c r="E55" s="4">
        <f>SUM(E49:E54)</f>
        <v>0</v>
      </c>
      <c r="G55" s="4">
        <f>SUM(G49:G54)</f>
        <v>0</v>
      </c>
    </row>
    <row r="56" spans="1:8" ht="30.75" customHeight="1" thickBot="1" x14ac:dyDescent="0.35">
      <c r="A56" s="5"/>
      <c r="B56" s="7">
        <v>4</v>
      </c>
      <c r="C56" s="7"/>
      <c r="D56" s="52" t="s">
        <v>58</v>
      </c>
      <c r="E56" s="52"/>
      <c r="F56" s="52"/>
      <c r="G56" s="52"/>
      <c r="H56" s="52"/>
    </row>
    <row r="57" spans="1:8" ht="79.5" customHeight="1" thickTop="1" x14ac:dyDescent="0.25">
      <c r="A57" s="5"/>
      <c r="D57" s="53" t="s">
        <v>59</v>
      </c>
      <c r="E57" s="53"/>
      <c r="F57" s="53"/>
      <c r="G57" s="53"/>
      <c r="H57" s="53"/>
    </row>
    <row r="58" spans="1:8" ht="30.75" customHeight="1" thickBot="1" x14ac:dyDescent="0.3">
      <c r="A58" s="5"/>
      <c r="D58" s="2" t="s">
        <v>43</v>
      </c>
      <c r="E58" s="6" t="s">
        <v>44</v>
      </c>
      <c r="G58" s="6" t="s">
        <v>45</v>
      </c>
    </row>
    <row r="59" spans="1:8" ht="30.75" customHeight="1" thickTop="1" thickBot="1" x14ac:dyDescent="0.25">
      <c r="A59" s="5"/>
      <c r="D59" s="6" t="s">
        <v>48</v>
      </c>
      <c r="E59" s="44"/>
      <c r="G59" s="44"/>
    </row>
    <row r="60" spans="1:8" ht="30.75" customHeight="1" thickTop="1" thickBot="1" x14ac:dyDescent="0.25">
      <c r="A60" s="5"/>
      <c r="D60" s="6" t="s">
        <v>49</v>
      </c>
      <c r="E60" s="44"/>
      <c r="G60" s="44"/>
    </row>
    <row r="61" spans="1:8" ht="30.75" customHeight="1" thickTop="1" thickBot="1" x14ac:dyDescent="0.25">
      <c r="A61" s="5"/>
      <c r="D61" s="6" t="s">
        <v>50</v>
      </c>
      <c r="E61" s="44"/>
      <c r="G61" s="44"/>
    </row>
    <row r="62" spans="1:8" ht="30.75" customHeight="1" thickTop="1" thickBot="1" x14ac:dyDescent="0.25">
      <c r="A62" s="5"/>
      <c r="D62" s="6" t="s">
        <v>60</v>
      </c>
      <c r="E62" s="44"/>
      <c r="G62" s="44"/>
    </row>
    <row r="63" spans="1:8" ht="11.25" customHeight="1" thickTop="1" x14ac:dyDescent="0.2">
      <c r="A63" s="5"/>
    </row>
    <row r="64" spans="1:8" ht="30.75" customHeight="1" thickBot="1" x14ac:dyDescent="0.3">
      <c r="A64" s="5"/>
      <c r="D64" s="2" t="s">
        <v>46</v>
      </c>
      <c r="E64" s="6" t="s">
        <v>44</v>
      </c>
      <c r="G64" s="6" t="s">
        <v>45</v>
      </c>
    </row>
    <row r="65" spans="1:8" ht="30.75" customHeight="1" thickTop="1" thickBot="1" x14ac:dyDescent="0.25">
      <c r="A65" s="5"/>
      <c r="D65" s="6" t="s">
        <v>48</v>
      </c>
      <c r="E65" s="44"/>
      <c r="G65" s="44"/>
    </row>
    <row r="66" spans="1:8" ht="30.75" customHeight="1" thickTop="1" thickBot="1" x14ac:dyDescent="0.25">
      <c r="A66" s="5"/>
      <c r="D66" s="6" t="s">
        <v>49</v>
      </c>
      <c r="E66" s="44"/>
      <c r="G66" s="44"/>
    </row>
    <row r="67" spans="1:8" ht="30.75" customHeight="1" thickTop="1" thickBot="1" x14ac:dyDescent="0.25">
      <c r="A67" s="5"/>
      <c r="D67" s="6" t="s">
        <v>50</v>
      </c>
      <c r="E67" s="44"/>
      <c r="G67" s="44"/>
    </row>
    <row r="68" spans="1:8" ht="30.75" customHeight="1" thickTop="1" thickBot="1" x14ac:dyDescent="0.25">
      <c r="A68" s="5"/>
      <c r="D68" s="6" t="s">
        <v>60</v>
      </c>
      <c r="E68" s="44"/>
      <c r="G68" s="44"/>
    </row>
    <row r="69" spans="1:8" ht="13.5" customHeight="1" thickTop="1" x14ac:dyDescent="0.2">
      <c r="A69" s="5"/>
    </row>
    <row r="70" spans="1:8" ht="30.75" customHeight="1" thickBot="1" x14ac:dyDescent="0.3">
      <c r="A70" s="5"/>
      <c r="D70" s="2" t="s">
        <v>61</v>
      </c>
      <c r="E70" s="6" t="s">
        <v>44</v>
      </c>
      <c r="G70" s="6" t="s">
        <v>45</v>
      </c>
    </row>
    <row r="71" spans="1:8" ht="30.75" customHeight="1" thickTop="1" thickBot="1" x14ac:dyDescent="0.25">
      <c r="A71" s="5"/>
      <c r="D71" s="6" t="s">
        <v>48</v>
      </c>
      <c r="E71" s="44"/>
      <c r="G71" s="44"/>
    </row>
    <row r="72" spans="1:8" ht="30.75" customHeight="1" thickTop="1" thickBot="1" x14ac:dyDescent="0.25">
      <c r="A72" s="5"/>
      <c r="D72" s="6" t="s">
        <v>51</v>
      </c>
      <c r="E72" s="44"/>
      <c r="G72" s="44"/>
    </row>
    <row r="73" spans="1:8" ht="30.75" customHeight="1" thickTop="1" thickBot="1" x14ac:dyDescent="0.25">
      <c r="A73" s="5"/>
      <c r="D73" s="6" t="s">
        <v>50</v>
      </c>
      <c r="E73" s="44"/>
      <c r="G73" s="44"/>
    </row>
    <row r="74" spans="1:8" s="9" customFormat="1" ht="30.75" customHeight="1" thickTop="1" x14ac:dyDescent="0.2">
      <c r="A74" s="29"/>
      <c r="D74" s="9" t="s">
        <v>60</v>
      </c>
      <c r="E74" s="45"/>
      <c r="G74" s="45"/>
    </row>
    <row r="75" spans="1:8" ht="12.75" customHeight="1" x14ac:dyDescent="0.2">
      <c r="A75" s="5"/>
      <c r="D75" s="27"/>
      <c r="E75" s="27"/>
      <c r="F75" s="27"/>
      <c r="G75" s="27"/>
      <c r="H75" s="27"/>
    </row>
    <row r="76" spans="1:8" ht="33" customHeight="1" x14ac:dyDescent="0.2">
      <c r="A76" s="5"/>
      <c r="D76" s="27" t="s">
        <v>42</v>
      </c>
      <c r="E76" s="28"/>
      <c r="F76" s="27"/>
      <c r="G76" s="27"/>
      <c r="H76" s="27"/>
    </row>
    <row r="77" spans="1:8" ht="24" customHeight="1" x14ac:dyDescent="0.2">
      <c r="A77" s="5"/>
      <c r="D77" s="30" t="s">
        <v>53</v>
      </c>
      <c r="E77" s="31">
        <f>E76+K44</f>
        <v>0</v>
      </c>
      <c r="F77" s="27"/>
      <c r="G77" s="27"/>
      <c r="H77" s="27"/>
    </row>
    <row r="78" spans="1:8" ht="13.5" customHeight="1" x14ac:dyDescent="0.2">
      <c r="A78" s="5"/>
    </row>
    <row r="79" spans="1:8" ht="14.25" customHeight="1" x14ac:dyDescent="0.2">
      <c r="A79" s="5"/>
    </row>
    <row r="80" spans="1:8" ht="30.75" customHeight="1" x14ac:dyDescent="0.2">
      <c r="A80" s="5"/>
      <c r="D80" s="6" t="s">
        <v>47</v>
      </c>
      <c r="E80" s="6">
        <f>SUM(E71:E74,E65:E68,E59:E62,E76,E55)</f>
        <v>0</v>
      </c>
      <c r="G80" s="54" t="s">
        <v>52</v>
      </c>
    </row>
    <row r="81" spans="1:8" ht="64.5" customHeight="1" x14ac:dyDescent="0.2">
      <c r="A81" s="5"/>
      <c r="G81" s="54"/>
    </row>
    <row r="82" spans="1:8" ht="13.5" customHeight="1" x14ac:dyDescent="0.2">
      <c r="A82" s="5"/>
    </row>
    <row r="83" spans="1:8" ht="18.75" customHeight="1" x14ac:dyDescent="0.2">
      <c r="A83" s="5"/>
      <c r="C83" s="24"/>
      <c r="D83" s="25" t="s">
        <v>32</v>
      </c>
    </row>
    <row r="84" spans="1:8" ht="15" x14ac:dyDescent="0.25">
      <c r="A84" s="5"/>
      <c r="C84" s="26"/>
      <c r="D84" s="26" t="s">
        <v>31</v>
      </c>
      <c r="G84" s="50" t="s">
        <v>29</v>
      </c>
      <c r="H84" s="50"/>
    </row>
    <row r="85" spans="1:8" x14ac:dyDescent="0.2">
      <c r="A85" s="5"/>
    </row>
    <row r="86" spans="1:8" hidden="1" x14ac:dyDescent="0.2"/>
    <row r="87" spans="1:8" hidden="1" x14ac:dyDescent="0.2"/>
    <row r="88" spans="1:8" hidden="1" x14ac:dyDescent="0.2"/>
    <row r="89" spans="1:8" hidden="1" x14ac:dyDescent="0.2"/>
    <row r="90" spans="1:8" hidden="1" x14ac:dyDescent="0.2"/>
    <row r="91" spans="1:8" hidden="1" x14ac:dyDescent="0.2"/>
    <row r="92" spans="1:8" hidden="1" x14ac:dyDescent="0.2"/>
    <row r="93" spans="1:8" hidden="1" x14ac:dyDescent="0.2"/>
    <row r="94" spans="1:8" hidden="1" x14ac:dyDescent="0.2"/>
    <row r="95" spans="1:8" hidden="1" x14ac:dyDescent="0.2"/>
    <row r="96" spans="1:8"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x14ac:dyDescent="0.2"/>
    <row r="106" x14ac:dyDescent="0.2"/>
    <row r="107" x14ac:dyDescent="0.2"/>
    <row r="108" x14ac:dyDescent="0.2"/>
    <row r="109" x14ac:dyDescent="0.2"/>
    <row r="110" x14ac:dyDescent="0.2"/>
  </sheetData>
  <sheetProtection sheet="1" selectLockedCells="1"/>
  <mergeCells count="14">
    <mergeCell ref="D2:H2"/>
    <mergeCell ref="G84:H84"/>
    <mergeCell ref="C32:D32"/>
    <mergeCell ref="D46:H46"/>
    <mergeCell ref="D47:H47"/>
    <mergeCell ref="D56:H56"/>
    <mergeCell ref="D57:H57"/>
    <mergeCell ref="G80:G81"/>
    <mergeCell ref="D21:E21"/>
    <mergeCell ref="D17:H17"/>
    <mergeCell ref="D19:H19"/>
    <mergeCell ref="D4:H4"/>
    <mergeCell ref="D3:H3"/>
    <mergeCell ref="D6:H6"/>
  </mergeCells>
  <conditionalFormatting sqref="E8 E10">
    <cfRule type="expression" dxfId="32" priority="40">
      <formula>E9&lt;&gt;""</formula>
    </cfRule>
  </conditionalFormatting>
  <conditionalFormatting sqref="E11">
    <cfRule type="expression" dxfId="31" priority="46">
      <formula>AND(E11="",H8&lt;&gt;"")</formula>
    </cfRule>
  </conditionalFormatting>
  <conditionalFormatting sqref="E12:E13">
    <cfRule type="expression" dxfId="30" priority="44">
      <formula>AND(E12="",H11&lt;&gt;"")</formula>
    </cfRule>
  </conditionalFormatting>
  <conditionalFormatting sqref="E14">
    <cfRule type="expression" dxfId="29" priority="43">
      <formula>AND(E14="",E12&lt;&gt;"")</formula>
    </cfRule>
  </conditionalFormatting>
  <conditionalFormatting sqref="E22">
    <cfRule type="expression" dxfId="28" priority="41">
      <formula>AND(E22="",H14&lt;&gt;"")</formula>
    </cfRule>
  </conditionalFormatting>
  <conditionalFormatting sqref="E23">
    <cfRule type="expression" dxfId="27" priority="39">
      <formula>AND(E23="",E22&lt;&gt;"")</formula>
    </cfRule>
  </conditionalFormatting>
  <conditionalFormatting sqref="E24">
    <cfRule type="expression" dxfId="26" priority="38">
      <formula>AND(E24="",E23&lt;&gt;"")</formula>
    </cfRule>
  </conditionalFormatting>
  <conditionalFormatting sqref="E27">
    <cfRule type="expression" dxfId="25" priority="37">
      <formula>AND(E27="",E24&lt;&gt;"")</formula>
    </cfRule>
  </conditionalFormatting>
  <conditionalFormatting sqref="C36">
    <cfRule type="expression" dxfId="24" priority="21">
      <formula>AND(C36="",C39&lt;&gt;"")</formula>
    </cfRule>
    <cfRule type="expression" dxfId="23" priority="22">
      <formula>AND(C42&lt;&gt;"",C36="")</formula>
    </cfRule>
    <cfRule type="expression" dxfId="22" priority="36">
      <formula>AND(C36="",E29&lt;&gt;"")</formula>
    </cfRule>
  </conditionalFormatting>
  <conditionalFormatting sqref="E39">
    <cfRule type="expression" dxfId="21" priority="12">
      <formula>C39&lt;&gt;""</formula>
    </cfRule>
    <cfRule type="expression" dxfId="20" priority="32">
      <formula>AND(E39="",E35&lt;&gt;"")</formula>
    </cfRule>
  </conditionalFormatting>
  <conditionalFormatting sqref="E42">
    <cfRule type="expression" dxfId="19" priority="15">
      <formula>C42&lt;&gt;""</formula>
    </cfRule>
    <cfRule type="expression" dxfId="18" priority="31">
      <formula>AND(E42="",E38&lt;&gt;"")</formula>
    </cfRule>
  </conditionalFormatting>
  <conditionalFormatting sqref="E29">
    <cfRule type="expression" dxfId="17" priority="30">
      <formula>AND(E29="",E27&lt;&gt;"")</formula>
    </cfRule>
  </conditionalFormatting>
  <conditionalFormatting sqref="C42">
    <cfRule type="expression" dxfId="16" priority="19">
      <formula>AND(C39&lt;&gt;"",C42="")</formula>
    </cfRule>
    <cfRule type="expression" dxfId="15" priority="25">
      <formula>AND(C36&lt;&gt;"",C42="")</formula>
    </cfRule>
    <cfRule type="expression" dxfId="14" priority="28">
      <formula>AND(C42="",E29&lt;&gt;"")</formula>
    </cfRule>
  </conditionalFormatting>
  <conditionalFormatting sqref="C39">
    <cfRule type="expression" dxfId="13" priority="16">
      <formula>C39&lt;&gt;""</formula>
    </cfRule>
    <cfRule type="expression" dxfId="12" priority="23">
      <formula>AND(C42&lt;&gt;"",C39="")</formula>
    </cfRule>
    <cfRule type="expression" dxfId="11" priority="27">
      <formula>AND(C36&lt;&gt;"",C39="")</formula>
    </cfRule>
    <cfRule type="expression" dxfId="10" priority="29">
      <formula>AND(C39="",E29&lt;&gt;"")</formula>
    </cfRule>
  </conditionalFormatting>
  <conditionalFormatting sqref="E36">
    <cfRule type="expression" dxfId="9" priority="18">
      <formula>C36&lt;&gt;""</formula>
    </cfRule>
  </conditionalFormatting>
  <conditionalFormatting sqref="E44">
    <cfRule type="expression" dxfId="8" priority="14">
      <formula>OR(C36&lt;&gt;"",C39&lt;&gt;"",C42&lt;&gt;"")</formula>
    </cfRule>
  </conditionalFormatting>
  <conditionalFormatting sqref="D77:E77">
    <cfRule type="expression" dxfId="7" priority="8">
      <formula>$E$76&lt;&gt;""</formula>
    </cfRule>
  </conditionalFormatting>
  <conditionalFormatting sqref="E8">
    <cfRule type="expression" dxfId="6" priority="50">
      <formula>E8=""</formula>
    </cfRule>
  </conditionalFormatting>
  <conditionalFormatting sqref="E9">
    <cfRule type="expression" dxfId="5" priority="5">
      <formula>AND(E9="",E8&lt;&gt;"")</formula>
    </cfRule>
  </conditionalFormatting>
  <conditionalFormatting sqref="E10">
    <cfRule type="expression" dxfId="4" priority="4">
      <formula>AND($E$9&lt;&gt;"",$E$10="")</formula>
    </cfRule>
  </conditionalFormatting>
  <conditionalFormatting sqref="E15">
    <cfRule type="expression" dxfId="3" priority="2">
      <formula>E14=""</formula>
    </cfRule>
    <cfRule type="expression" dxfId="2" priority="3">
      <formula>AND(E14&lt;&gt;"",E15="")</formula>
    </cfRule>
  </conditionalFormatting>
  <conditionalFormatting sqref="G80">
    <cfRule type="expression" dxfId="1" priority="51">
      <formula>AND($E$80&lt;&gt;"",$E$80&lt;&gt;$E$77)</formula>
    </cfRule>
  </conditionalFormatting>
  <conditionalFormatting sqref="E80">
    <cfRule type="expression" dxfId="0" priority="1">
      <formula>AND(E80&lt;&gt;"",E80&lt;&gt;E77)</formula>
    </cfRule>
  </conditionalFormatting>
  <dataValidations count="9">
    <dataValidation type="list" allowBlank="1" showInputMessage="1" showErrorMessage="1" sqref="E29" xr:uid="{92F98C57-A99C-4842-8608-4207BB80C73D}">
      <formula1>$J$26:$J$28</formula1>
    </dataValidation>
    <dataValidation type="list" allowBlank="1" showInputMessage="1" showErrorMessage="1" sqref="C42 C39" xr:uid="{7E7D6E59-D6EC-4483-869B-DBE78261B598}">
      <formula1>$J$32:$J$33</formula1>
    </dataValidation>
    <dataValidation type="list" showInputMessage="1" showErrorMessage="1" sqref="C36" xr:uid="{9BF6ADE7-D36F-41B9-BBB7-A74427696AF1}">
      <formula1>$J$32:$J$33</formula1>
    </dataValidation>
    <dataValidation type="whole" allowBlank="1" showInputMessage="1" showErrorMessage="1" errorTitle="Applications" error="Enter a whole number. " promptTitle="Number of applications" prompt="Enter the number of approved applications as of Oct. 1" sqref="E22:E24" xr:uid="{30852881-0739-43A9-A9D8-D4C375D1EA9B}">
      <formula1>0</formula1>
      <formula2>1000000</formula2>
    </dataValidation>
    <dataValidation type="date" allowBlank="1" showInputMessage="1" showErrorMessage="1" errorTitle="Date" error="Please enter a valid date." promptTitle="Date" prompt="Enter a date between 10/1/2020 and 1/1/2021" sqref="E12" xr:uid="{54E4C55F-08CE-4BC2-9D75-5CA17908EA13}">
      <formula1>44105</formula1>
      <formula2>44197</formula2>
    </dataValidation>
    <dataValidation type="custom" allowBlank="1" showInputMessage="1" showErrorMessage="1" errorTitle="CE ID" error="The CE ID has 5 numerals." promptTitle="CE ID" prompt="Enter the 5-digit number used in TX-UNPS" sqref="E9" xr:uid="{A3AF19ED-F8E7-4C6B-A6D7-82069452ACA1}">
      <formula1>OR(AND(LEN(E9)=5,LEN(E9)=5),ISNUMBER(E9))</formula1>
    </dataValidation>
    <dataValidation type="list" allowBlank="1" showInputMessage="1" showErrorMessage="1" sqref="E10" xr:uid="{DC9A59E9-C321-48A3-8B95-F63FEF295A5B}">
      <formula1>$K$6:$K$10</formula1>
    </dataValidation>
    <dataValidation type="date" allowBlank="1" showInputMessage="1" showErrorMessage="1" errorTitle="Date" error="Enter a date" promptTitle="Date" prompt="Please enter a date between 10/1/2020 and 1/1/2021" sqref="E15" xr:uid="{E0EEA664-2950-42BD-8FFA-B63E3FC48C9F}">
      <formula1>44105</formula1>
      <formula2>44197</formula2>
    </dataValidation>
    <dataValidation type="date" allowBlank="1" showInputMessage="1" showErrorMessage="1" errorTitle="Date" error="Please enter a valid date." promptTitle="Date" prompt="Enter a date between 10/1/2020 and 1/1/2021" sqref="E13:E14" xr:uid="{2B77FBB8-6ED8-450A-8B40-4F97AC9B14B4}">
      <formula1>44105</formula1>
      <formula2>44197</formula2>
    </dataValidation>
  </dataValidations>
  <pageMargins left="0.7" right="0.7" top="0.75" bottom="0.75" header="0.3" footer="0.3"/>
  <pageSetup scale="57" fitToHeight="0" orientation="portrait" verticalDpi="0" r:id="rId1"/>
  <rowBreaks count="1" manualBreakCount="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Texas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Method Worksheet</dc:title>
  <dc:subject>calculate sample size</dc:subject>
  <dc:creator>Lee Ann Dumas</dc:creator>
  <cp:keywords>leeann</cp:keywords>
  <cp:lastModifiedBy>Lee Ann Dumas</cp:lastModifiedBy>
  <cp:lastPrinted>2019-07-26T20:42:31Z</cp:lastPrinted>
  <dcterms:created xsi:type="dcterms:W3CDTF">2019-06-27T17:15:33Z</dcterms:created>
  <dcterms:modified xsi:type="dcterms:W3CDTF">2020-09-30T18:27:43Z</dcterms:modified>
  <cp:category>Direct Verification</cp:category>
</cp:coreProperties>
</file>