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odriguez\Downloads\"/>
    </mc:Choice>
  </mc:AlternateContent>
  <xr:revisionPtr revIDLastSave="0" documentId="13_ncr:1_{601B304C-FFBF-409A-AA1D-D70BF24814DA}" xr6:coauthVersionLast="36" xr6:coauthVersionMax="36" xr10:uidLastSave="{00000000-0000-0000-0000-000000000000}"/>
  <bookViews>
    <workbookView xWindow="0" yWindow="0" windowWidth="28800" windowHeight="12225" xr2:uid="{EB1F754E-F37F-4AF9-AF67-6E99F0D39773}"/>
  </bookViews>
  <sheets>
    <sheet name="FDP Region 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5" i="1" l="1"/>
  <c r="J105" i="1"/>
  <c r="J96" i="1"/>
  <c r="L95" i="1"/>
  <c r="J66" i="1"/>
  <c r="L57" i="1"/>
  <c r="J55" i="1"/>
  <c r="J49" i="1"/>
  <c r="J48" i="1"/>
  <c r="J35" i="1"/>
  <c r="J34" i="1"/>
  <c r="J32" i="1"/>
  <c r="J21" i="1"/>
  <c r="F115" i="1" l="1"/>
  <c r="G115" i="1"/>
  <c r="H115" i="1"/>
  <c r="I115" i="1"/>
  <c r="J115" i="1"/>
  <c r="K115" i="1"/>
  <c r="L115" i="1"/>
  <c r="E115" i="1"/>
</calcChain>
</file>

<file path=xl/sharedStrings.xml><?xml version="1.0" encoding="utf-8"?>
<sst xmlns="http://schemas.openxmlformats.org/spreadsheetml/2006/main" count="221" uniqueCount="220">
  <si>
    <t>Warehouse:</t>
  </si>
  <si>
    <t>Quarter:</t>
  </si>
  <si>
    <t>Region</t>
  </si>
  <si>
    <t>CE ID</t>
  </si>
  <si>
    <t>Contracting Entity Name</t>
  </si>
  <si>
    <t>HARMONY PUBLIC SCHOOLS</t>
  </si>
  <si>
    <t>TOTALS</t>
  </si>
  <si>
    <t>Date of Service - July 2021 through September 2021</t>
  </si>
  <si>
    <t>Date of Service - October 2021 through June 2022</t>
  </si>
  <si>
    <r>
      <t>Instructions</t>
    </r>
    <r>
      <rPr>
        <sz val="11"/>
        <color theme="1"/>
        <rFont val="Calibri"/>
        <family val="2"/>
        <scheme val="minor"/>
      </rPr>
      <t xml:space="preserve">: Please list the Total Delivery Fees charged to CEs, Delivery Fees paid by CEs, Private Storage Fees charged to CEs, and Private Storage Fees Paid by CEs </t>
    </r>
    <r>
      <rPr>
        <b/>
        <sz val="11"/>
        <color rgb="FFFF0000"/>
        <rFont val="Calibri"/>
        <family val="2"/>
        <scheme val="minor"/>
      </rPr>
      <t>for</t>
    </r>
    <r>
      <rPr>
        <sz val="11"/>
        <color theme="1"/>
        <rFont val="Calibri"/>
        <family val="2"/>
        <scheme val="minor"/>
      </rPr>
      <t xml:space="preserve"> School Year 2022</t>
    </r>
    <r>
      <rPr>
        <b/>
        <sz val="11"/>
        <color theme="1"/>
        <rFont val="Calibri"/>
        <family val="2"/>
        <scheme val="minor"/>
      </rPr>
      <t>. Transactions for delivery and private storage fees are now split out by federal fiscal year.</t>
    </r>
  </si>
  <si>
    <t>July 1, 2021 - June 30, 2022</t>
  </si>
  <si>
    <t>4</t>
  </si>
  <si>
    <t>Reporting Dates of Service:</t>
  </si>
  <si>
    <r>
      <t xml:space="preserve">Delivery Fees Charged to invoices w/Service Date between </t>
    </r>
    <r>
      <rPr>
        <b/>
        <sz val="11"/>
        <color rgb="FFFF0000"/>
        <rFont val="Calibri"/>
        <family val="2"/>
        <scheme val="minor"/>
      </rPr>
      <t>July 2021-September 2021</t>
    </r>
  </si>
  <si>
    <r>
      <t xml:space="preserve">Delivery Fees Paid to invoices w/Service Date between </t>
    </r>
    <r>
      <rPr>
        <b/>
        <sz val="11"/>
        <color rgb="FFFF0000"/>
        <rFont val="Calibri"/>
        <family val="2"/>
        <scheme val="minor"/>
      </rPr>
      <t>July 2021-September 2021</t>
    </r>
  </si>
  <si>
    <r>
      <t xml:space="preserve">Private Storage Fees Charged to invoices w/Service Date between </t>
    </r>
    <r>
      <rPr>
        <b/>
        <sz val="11"/>
        <color rgb="FFFF0000"/>
        <rFont val="Calibri"/>
        <family val="2"/>
        <scheme val="minor"/>
      </rPr>
      <t>July 2021-September 2021</t>
    </r>
  </si>
  <si>
    <r>
      <t xml:space="preserve">Private Storage Fees Paid to invoices w/Service Date between </t>
    </r>
    <r>
      <rPr>
        <b/>
        <sz val="11"/>
        <color rgb="FFFF0000"/>
        <rFont val="Calibri"/>
        <family val="2"/>
        <scheme val="minor"/>
      </rPr>
      <t>July 2021-September 2021</t>
    </r>
  </si>
  <si>
    <r>
      <t xml:space="preserve">Delivery Fees Charged to invoices w/Service Date between </t>
    </r>
    <r>
      <rPr>
        <b/>
        <sz val="11"/>
        <color rgb="FFFF0000"/>
        <rFont val="Calibri"/>
        <family val="2"/>
        <scheme val="minor"/>
      </rPr>
      <t>October 2021-June 2022</t>
    </r>
  </si>
  <si>
    <r>
      <t xml:space="preserve">Delivery Fees Paid to invoices w/Service Date between </t>
    </r>
    <r>
      <rPr>
        <b/>
        <sz val="11"/>
        <color rgb="FFFF0000"/>
        <rFont val="Calibri"/>
        <family val="2"/>
        <scheme val="minor"/>
      </rPr>
      <t>October 2021-June 2022</t>
    </r>
  </si>
  <si>
    <r>
      <t xml:space="preserve">Private Storage Fees Charged to invoices w/Service Date between </t>
    </r>
    <r>
      <rPr>
        <b/>
        <sz val="11"/>
        <color rgb="FFFF0000"/>
        <rFont val="Calibri"/>
        <family val="2"/>
        <scheme val="minor"/>
      </rPr>
      <t>October 2021-June 2022</t>
    </r>
  </si>
  <si>
    <r>
      <t xml:space="preserve">Private Storage Fees Paid to invoices w/Service Date between </t>
    </r>
    <r>
      <rPr>
        <b/>
        <sz val="11"/>
        <color rgb="FFFF0000"/>
        <rFont val="Calibri"/>
        <family val="2"/>
        <scheme val="minor"/>
      </rPr>
      <t>October 2021-June 2022</t>
    </r>
  </si>
  <si>
    <t>San Antonio Food Bank</t>
  </si>
  <si>
    <t>00059</t>
  </si>
  <si>
    <t>ACADEMY OF AMERICA DBA BEXAR COUNTY ACADEMY</t>
  </si>
  <si>
    <t>00078</t>
  </si>
  <si>
    <t>ALAMO HEIGHTS ISD</t>
  </si>
  <si>
    <t>00016</t>
  </si>
  <si>
    <t>ARANSAS COUNTY ISD</t>
  </si>
  <si>
    <t>00964</t>
  </si>
  <si>
    <t>ARANSAS PASS ISD</t>
  </si>
  <si>
    <t>01303</t>
  </si>
  <si>
    <t>ATASCOSA COUNTY JUVENILE JUSTICE CENTER</t>
  </si>
  <si>
    <t>00935</t>
  </si>
  <si>
    <t>AUSTWELL-TIVOLI ISD</t>
  </si>
  <si>
    <t>01225</t>
  </si>
  <si>
    <t>BCFS HEALTH AND HUMAN SERVICES</t>
  </si>
  <si>
    <t>00038</t>
  </si>
  <si>
    <t>BEEVILLE ISD</t>
  </si>
  <si>
    <t>01108</t>
  </si>
  <si>
    <t>BLOOMINGTON ISD</t>
  </si>
  <si>
    <t>00697</t>
  </si>
  <si>
    <t>BRACKETT ISD</t>
  </si>
  <si>
    <t>00058</t>
  </si>
  <si>
    <t>BRAINATION, INC</t>
  </si>
  <si>
    <t>00315</t>
  </si>
  <si>
    <t>CARRIZO SPRINGS CONS ISD</t>
  </si>
  <si>
    <t>00021</t>
  </si>
  <si>
    <t>CHARLOTTE ISD</t>
  </si>
  <si>
    <t>01099</t>
  </si>
  <si>
    <t>COMSTOCK ISD</t>
  </si>
  <si>
    <t>00717</t>
  </si>
  <si>
    <t>COTULLA ISD</t>
  </si>
  <si>
    <t>01183</t>
  </si>
  <si>
    <t>CRYSTAL CITY ISD</t>
  </si>
  <si>
    <t>00307</t>
  </si>
  <si>
    <t>CUERO ISD</t>
  </si>
  <si>
    <t>00800</t>
  </si>
  <si>
    <t>DEVINE ISD</t>
  </si>
  <si>
    <t>00801</t>
  </si>
  <si>
    <t>D'HANIS ISD</t>
  </si>
  <si>
    <t>00394</t>
  </si>
  <si>
    <t>DILLEY ISD</t>
  </si>
  <si>
    <t>00774</t>
  </si>
  <si>
    <t>EAGLE PASS ISD</t>
  </si>
  <si>
    <t>00086</t>
  </si>
  <si>
    <t>EAST CENTRAL ISD</t>
  </si>
  <si>
    <t>00080</t>
  </si>
  <si>
    <t>EDGEWOOD ISD-SAN ANTONIO</t>
  </si>
  <si>
    <t>00680</t>
  </si>
  <si>
    <t>FALLS CITY ISD</t>
  </si>
  <si>
    <t>00089</t>
  </si>
  <si>
    <t>FT SAM HOUSTON ISD</t>
  </si>
  <si>
    <t>00053</t>
  </si>
  <si>
    <t>GEORGE GERVIN YOUTH CENTER, INC.</t>
  </si>
  <si>
    <t>00746</t>
  </si>
  <si>
    <t>GEORGE WEST ISD</t>
  </si>
  <si>
    <t>00416</t>
  </si>
  <si>
    <t>GOLIAD ISD</t>
  </si>
  <si>
    <t>00965</t>
  </si>
  <si>
    <t>GREGORY-PORTLAND ISD</t>
  </si>
  <si>
    <t>00079</t>
  </si>
  <si>
    <t>HARLANDALE ISD</t>
  </si>
  <si>
    <t>00073</t>
  </si>
  <si>
    <t>01274</t>
  </si>
  <si>
    <t>HEALY MURPHY CENTER INC</t>
  </si>
  <si>
    <t>00927</t>
  </si>
  <si>
    <t>HILL COUNTRY YOUTH RANCH</t>
  </si>
  <si>
    <t>00803</t>
  </si>
  <si>
    <t>HONDO ISD</t>
  </si>
  <si>
    <t>04819</t>
  </si>
  <si>
    <t>IDEA Academy-San Antonio FDP</t>
  </si>
  <si>
    <t>00966</t>
  </si>
  <si>
    <t>INGLESIDE ISD</t>
  </si>
  <si>
    <t>00022</t>
  </si>
  <si>
    <t>JOURDANTON ISD</t>
  </si>
  <si>
    <t>00067</t>
  </si>
  <si>
    <t>JUBILEE ACADEMIES</t>
  </si>
  <si>
    <t>00091</t>
  </si>
  <si>
    <t>JUDSON ISD</t>
  </si>
  <si>
    <t>00677</t>
  </si>
  <si>
    <t>KARNES CITY ISD</t>
  </si>
  <si>
    <t>00678</t>
  </si>
  <si>
    <t>KENEDY ISD</t>
  </si>
  <si>
    <t>01094</t>
  </si>
  <si>
    <t>KNIPPA ISD</t>
  </si>
  <si>
    <t>01184</t>
  </si>
  <si>
    <t>LA PRYOR ISD</t>
  </si>
  <si>
    <t>01159</t>
  </si>
  <si>
    <t>LA VERNIA ISD</t>
  </si>
  <si>
    <t>00088</t>
  </si>
  <si>
    <t>LACKLAND ISD</t>
  </si>
  <si>
    <t>00928</t>
  </si>
  <si>
    <t>LEAKEY ISD</t>
  </si>
  <si>
    <t>01308</t>
  </si>
  <si>
    <t>LITTLE FLOWER SCHOOL</t>
  </si>
  <si>
    <t>00023</t>
  </si>
  <si>
    <t>LYTLE ISD</t>
  </si>
  <si>
    <t>00967</t>
  </si>
  <si>
    <t>MATHIS ISD</t>
  </si>
  <si>
    <t>00804</t>
  </si>
  <si>
    <t>MEDINA VALLEY ISD</t>
  </si>
  <si>
    <t>00312</t>
  </si>
  <si>
    <t>MEYERSVILLE ISD</t>
  </si>
  <si>
    <t>00802</t>
  </si>
  <si>
    <t>NATALIA ISD</t>
  </si>
  <si>
    <t>01204</t>
  </si>
  <si>
    <t xml:space="preserve">NAZARETH ACADEMY  </t>
  </si>
  <si>
    <t>00055</t>
  </si>
  <si>
    <t>NEW FRONTIERS PUBLIC SCHOOLS INC</t>
  </si>
  <si>
    <t>00308</t>
  </si>
  <si>
    <t>NORDHEIM ISD</t>
  </si>
  <si>
    <t>00329</t>
  </si>
  <si>
    <t>NUECES CANYON CONS ISD</t>
  </si>
  <si>
    <t>01110</t>
  </si>
  <si>
    <t>NURSERY ISD</t>
  </si>
  <si>
    <t>00968</t>
  </si>
  <si>
    <t>ODEM-EDROY ISD</t>
  </si>
  <si>
    <t>00039</t>
  </si>
  <si>
    <t>PAWNEE ISD</t>
  </si>
  <si>
    <t>00395</t>
  </si>
  <si>
    <t>PEARSALL ISD</t>
  </si>
  <si>
    <t>00040</t>
  </si>
  <si>
    <t>PETTUS ISD</t>
  </si>
  <si>
    <t>00024</t>
  </si>
  <si>
    <t>PLEASANTON ISD</t>
  </si>
  <si>
    <t>00025</t>
  </si>
  <si>
    <t>POTEET ISD</t>
  </si>
  <si>
    <t>01160</t>
  </si>
  <si>
    <t>POTH ISD</t>
  </si>
  <si>
    <t>00937</t>
  </si>
  <si>
    <t>REFUGIO ISD</t>
  </si>
  <si>
    <t>00072</t>
  </si>
  <si>
    <t>RIVERWALK EDUCATION FOUNDATION, INC.</t>
  </si>
  <si>
    <t>00075</t>
  </si>
  <si>
    <t>00328</t>
  </si>
  <si>
    <t>ROCKSPRINGS ISD</t>
  </si>
  <si>
    <t>01310</t>
  </si>
  <si>
    <t>ROY MAAS YOUTH ALTERNATIVES, INC</t>
  </si>
  <si>
    <t>00679</t>
  </si>
  <si>
    <t>RUNGE ISD</t>
  </si>
  <si>
    <t>01095</t>
  </si>
  <si>
    <t>SABINAL ISD</t>
  </si>
  <si>
    <t>01372</t>
  </si>
  <si>
    <t>SACRED HEART SCHOOL-ROCKPORT</t>
  </si>
  <si>
    <t>01098</t>
  </si>
  <si>
    <t>SAN FELIPE-DEL RIO</t>
  </si>
  <si>
    <t>00056</t>
  </si>
  <si>
    <t>SCHOOL OF EXCELLENCE ED</t>
  </si>
  <si>
    <t>01386</t>
  </si>
  <si>
    <t>SHORELINE INC</t>
  </si>
  <si>
    <t>00969</t>
  </si>
  <si>
    <t>SINTON ISD</t>
  </si>
  <si>
    <t>00041</t>
  </si>
  <si>
    <t>SKIDMORE-TYNAN ISD</t>
  </si>
  <si>
    <t>00074</t>
  </si>
  <si>
    <t>Somerset Academy, Inc.</t>
  </si>
  <si>
    <t>00084</t>
  </si>
  <si>
    <t>SOMERSET ISD</t>
  </si>
  <si>
    <t>00083</t>
  </si>
  <si>
    <t>SOUTH SAN ANTONIO ISD</t>
  </si>
  <si>
    <t>00092</t>
  </si>
  <si>
    <t>SOUTHSIDE ISD</t>
  </si>
  <si>
    <t>00087</t>
  </si>
  <si>
    <t>SOUTHWEST ISD</t>
  </si>
  <si>
    <t>01368</t>
  </si>
  <si>
    <t>SOUTHWEST KEY PROGRAMS, INC.</t>
  </si>
  <si>
    <t>00037</t>
  </si>
  <si>
    <t>ST MARY ACADEMY</t>
  </si>
  <si>
    <t>01227</t>
  </si>
  <si>
    <t>ST MATTHEW CATHOLIC SCHOOL</t>
  </si>
  <si>
    <t>01327</t>
  </si>
  <si>
    <t>ST PETER - ST JOSEPH CHILDREN'S HOME</t>
  </si>
  <si>
    <t>00970</t>
  </si>
  <si>
    <t>TAFT ISD</t>
  </si>
  <si>
    <t>04730</t>
  </si>
  <si>
    <t>Texans Can Academies-San Antonio Can! - FDP</t>
  </si>
  <si>
    <t>00747</t>
  </si>
  <si>
    <t>THREE RIVERS ISD</t>
  </si>
  <si>
    <t>03866</t>
  </si>
  <si>
    <t>TJJD-AYRES HOUSE - FDP</t>
  </si>
  <si>
    <t>01097</t>
  </si>
  <si>
    <t>UTOPIA ISD</t>
  </si>
  <si>
    <t>01096</t>
  </si>
  <si>
    <t>UVALDE CONS ISD</t>
  </si>
  <si>
    <t>01248</t>
  </si>
  <si>
    <t>VICTORIA COUNTY JUVENILE JUSTICE CENTER</t>
  </si>
  <si>
    <t>01109</t>
  </si>
  <si>
    <t>VICTORIA ISD</t>
  </si>
  <si>
    <t>00311</t>
  </si>
  <si>
    <t>WESTHOFF ISD</t>
  </si>
  <si>
    <t>06406</t>
  </si>
  <si>
    <t>WILCO MONTESSORI PARTNERS</t>
  </si>
  <si>
    <t>00936</t>
  </si>
  <si>
    <t>WOODSBORO ISD</t>
  </si>
  <si>
    <t>00496</t>
  </si>
  <si>
    <t>YES PREP PUBLIC SCHOOLS, INC.</t>
  </si>
  <si>
    <t>00309</t>
  </si>
  <si>
    <t>YOAKUM ISD</t>
  </si>
  <si>
    <t>00310</t>
  </si>
  <si>
    <t>YORKTOWN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</si>
</sst>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0" borderId="7" xfId="0" applyBorder="1" applyAlignment="1">
      <alignment horizontal="left" wrapText="1"/>
    </xf>
    <xf numFmtId="49" fontId="0" fillId="0" borderId="7" xfId="0" applyNumberFormat="1" applyBorder="1" applyAlignment="1">
      <alignment horizontal="left" wrapText="1"/>
    </xf>
    <xf numFmtId="44" fontId="0" fillId="0" borderId="9" xfId="0" applyNumberFormat="1" applyBorder="1" applyProtection="1">
      <protection locked="0"/>
    </xf>
    <xf numFmtId="44" fontId="0" fillId="0" borderId="9" xfId="1" applyFont="1" applyFill="1" applyBorder="1" applyProtection="1">
      <protection locked="0"/>
    </xf>
    <xf numFmtId="44" fontId="0" fillId="0" borderId="9" xfId="1" applyFont="1" applyBorder="1" applyProtection="1">
      <protection locked="0"/>
    </xf>
    <xf numFmtId="44" fontId="4" fillId="0" borderId="9" xfId="1" applyFont="1" applyFill="1" applyBorder="1" applyProtection="1">
      <protection locked="0"/>
    </xf>
    <xf numFmtId="0" fontId="2" fillId="0" borderId="0" xfId="0" applyFont="1" applyBorder="1" applyAlignment="1">
      <alignment horizontal="left" wrapText="1"/>
    </xf>
    <xf numFmtId="44" fontId="0" fillId="0" borderId="12" xfId="1" applyFont="1" applyBorder="1" applyProtection="1">
      <protection locked="0"/>
    </xf>
    <xf numFmtId="44" fontId="0" fillId="0" borderId="12" xfId="0" applyNumberFormat="1" applyBorder="1" applyProtection="1">
      <protection locked="0"/>
    </xf>
    <xf numFmtId="0" fontId="0" fillId="0" borderId="16" xfId="0" applyBorder="1"/>
    <xf numFmtId="0" fontId="0" fillId="0" borderId="17" xfId="0" applyBorder="1" applyAlignment="1">
      <alignment horizontal="left" wrapText="1"/>
    </xf>
    <xf numFmtId="44" fontId="0" fillId="0" borderId="11" xfId="1" applyFont="1" applyFill="1" applyBorder="1" applyProtection="1">
      <protection locked="0"/>
    </xf>
    <xf numFmtId="44" fontId="0" fillId="0" borderId="11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2" fillId="3" borderId="10" xfId="0" applyFont="1" applyFill="1" applyBorder="1" applyProtection="1"/>
    <xf numFmtId="44" fontId="0" fillId="0" borderId="11" xfId="0" applyNumberFormat="1" applyBorder="1" applyProtection="1"/>
    <xf numFmtId="44" fontId="0" fillId="0" borderId="9" xfId="0" applyNumberFormat="1" applyBorder="1" applyProtection="1"/>
    <xf numFmtId="44" fontId="0" fillId="0" borderId="12" xfId="0" applyNumberFormat="1" applyBorder="1" applyProtection="1"/>
    <xf numFmtId="0" fontId="0" fillId="0" borderId="9" xfId="0" applyBorder="1" applyProtection="1"/>
    <xf numFmtId="49" fontId="0" fillId="0" borderId="9" xfId="0" applyNumberFormat="1" applyBorder="1" applyProtection="1"/>
    <xf numFmtId="0" fontId="0" fillId="0" borderId="10" xfId="0" applyBorder="1" applyProtection="1"/>
    <xf numFmtId="0" fontId="0" fillId="2" borderId="9" xfId="0" applyFill="1" applyBorder="1" applyProtection="1"/>
    <xf numFmtId="49" fontId="0" fillId="2" borderId="9" xfId="0" applyNumberFormat="1" applyFill="1" applyBorder="1" applyProtection="1"/>
    <xf numFmtId="0" fontId="0" fillId="2" borderId="10" xfId="0" applyFill="1" applyBorder="1" applyProtection="1"/>
    <xf numFmtId="0" fontId="2" fillId="2" borderId="11" xfId="0" applyFont="1" applyFill="1" applyBorder="1" applyAlignment="1" applyProtection="1">
      <alignment wrapText="1"/>
    </xf>
    <xf numFmtId="0" fontId="2" fillId="2" borderId="9" xfId="0" applyFont="1" applyFill="1" applyBorder="1" applyAlignment="1" applyProtection="1">
      <alignment wrapText="1"/>
    </xf>
    <xf numFmtId="0" fontId="2" fillId="2" borderId="12" xfId="0" applyFont="1" applyFill="1" applyBorder="1" applyAlignment="1" applyProtection="1">
      <alignment wrapText="1"/>
    </xf>
    <xf numFmtId="0" fontId="2" fillId="0" borderId="1" xfId="0" applyFont="1" applyBorder="1" applyProtection="1"/>
    <xf numFmtId="49" fontId="0" fillId="0" borderId="2" xfId="0" applyNumberFormat="1" applyBorder="1" applyProtection="1"/>
    <xf numFmtId="0" fontId="2" fillId="0" borderId="2" xfId="0" applyFont="1" applyBorder="1" applyProtection="1"/>
    <xf numFmtId="0" fontId="2" fillId="0" borderId="2" xfId="0" applyFont="1" applyBorder="1" applyAlignment="1" applyProtection="1">
      <alignment wrapText="1"/>
    </xf>
    <xf numFmtId="49" fontId="3" fillId="0" borderId="2" xfId="0" applyNumberFormat="1" applyFont="1" applyBorder="1" applyProtection="1"/>
    <xf numFmtId="0" fontId="2" fillId="0" borderId="3" xfId="0" applyFont="1" applyBorder="1" applyAlignment="1" applyProtection="1">
      <alignment horizontal="left" wrapText="1"/>
    </xf>
    <xf numFmtId="0" fontId="2" fillId="0" borderId="4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left" wrapText="1"/>
    </xf>
    <xf numFmtId="0" fontId="5" fillId="4" borderId="13" xfId="0" applyFont="1" applyFill="1" applyBorder="1" applyAlignment="1" applyProtection="1">
      <alignment horizontal="center" wrapText="1"/>
    </xf>
    <xf numFmtId="0" fontId="5" fillId="4" borderId="14" xfId="0" applyFont="1" applyFill="1" applyBorder="1" applyAlignment="1" applyProtection="1">
      <alignment horizontal="center" wrapText="1"/>
    </xf>
    <xf numFmtId="0" fontId="5" fillId="4" borderId="15" xfId="0" applyFont="1" applyFill="1" applyBorder="1" applyAlignment="1" applyProtection="1">
      <alignment horizontal="center" wrapText="1"/>
    </xf>
    <xf numFmtId="0" fontId="5" fillId="5" borderId="13" xfId="0" applyFont="1" applyFill="1" applyBorder="1" applyAlignment="1" applyProtection="1">
      <alignment horizontal="center" wrapText="1"/>
    </xf>
    <xf numFmtId="0" fontId="5" fillId="5" borderId="14" xfId="0" applyFont="1" applyFill="1" applyBorder="1" applyAlignment="1" applyProtection="1">
      <alignment horizontal="center" wrapText="1"/>
    </xf>
    <xf numFmtId="0" fontId="5" fillId="5" borderId="15" xfId="0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D21AD-6031-4EFA-A2DC-C6B4B22A5C82}">
  <dimension ref="B1:L115"/>
  <sheetViews>
    <sheetView tabSelected="1" zoomScale="90" zoomScaleNormal="90" workbookViewId="0">
      <pane ySplit="10" topLeftCell="A65" activePane="bottomLeft" state="frozen"/>
      <selection pane="bottomLeft" activeCell="J32" sqref="J32"/>
    </sheetView>
  </sheetViews>
  <sheetFormatPr defaultRowHeight="15" x14ac:dyDescent="0.25"/>
  <cols>
    <col min="1" max="1" width="4.140625" customWidth="1"/>
    <col min="2" max="2" width="15.42578125" bestFit="1" customWidth="1"/>
    <col min="3" max="3" width="29.5703125" style="1" bestFit="1" customWidth="1"/>
    <col min="4" max="4" width="65.28515625" bestFit="1" customWidth="1"/>
    <col min="5" max="5" width="21" customWidth="1"/>
    <col min="6" max="6" width="17.5703125" bestFit="1" customWidth="1"/>
    <col min="7" max="7" width="27.28515625" customWidth="1"/>
    <col min="8" max="8" width="23.7109375" bestFit="1" customWidth="1"/>
    <col min="9" max="12" width="21" customWidth="1"/>
  </cols>
  <sheetData>
    <row r="1" spans="2:12" ht="5.25" customHeight="1" thickBot="1" x14ac:dyDescent="0.3"/>
    <row r="2" spans="2:12" ht="19.899999999999999" customHeight="1" thickBot="1" x14ac:dyDescent="0.3">
      <c r="B2" s="31" t="s">
        <v>0</v>
      </c>
      <c r="C2" s="32" t="s">
        <v>21</v>
      </c>
    </row>
    <row r="3" spans="2:12" ht="15.75" thickBot="1" x14ac:dyDescent="0.3">
      <c r="B3" s="33" t="s">
        <v>1</v>
      </c>
      <c r="C3" s="32" t="s">
        <v>11</v>
      </c>
    </row>
    <row r="4" spans="2:12" ht="30.75" thickBot="1" x14ac:dyDescent="0.3">
      <c r="B4" s="34" t="s">
        <v>12</v>
      </c>
      <c r="C4" s="35" t="s">
        <v>10</v>
      </c>
    </row>
    <row r="6" spans="2:12" ht="15" customHeight="1" x14ac:dyDescent="0.25">
      <c r="B6" s="36" t="s">
        <v>9</v>
      </c>
      <c r="C6" s="37"/>
      <c r="D6" s="37"/>
      <c r="E6" s="38"/>
      <c r="F6" s="2"/>
      <c r="G6" s="2"/>
      <c r="H6" s="2"/>
    </row>
    <row r="7" spans="2:12" x14ac:dyDescent="0.25">
      <c r="B7" s="39"/>
      <c r="C7" s="40"/>
      <c r="D7" s="40"/>
      <c r="E7" s="41"/>
      <c r="F7" s="2"/>
      <c r="G7" s="2"/>
      <c r="H7" s="2"/>
    </row>
    <row r="8" spans="2:12" ht="15.75" thickBot="1" x14ac:dyDescent="0.3">
      <c r="B8" s="9"/>
      <c r="C8" s="9"/>
      <c r="D8" s="9"/>
      <c r="E8" s="9"/>
      <c r="F8" s="2"/>
      <c r="G8" s="2"/>
      <c r="H8" s="2"/>
    </row>
    <row r="9" spans="2:12" ht="19.899999999999999" customHeight="1" thickTop="1" x14ac:dyDescent="0.3">
      <c r="B9" s="3"/>
      <c r="C9" s="4"/>
      <c r="D9" s="13"/>
      <c r="E9" s="42" t="s">
        <v>7</v>
      </c>
      <c r="F9" s="43"/>
      <c r="G9" s="43"/>
      <c r="H9" s="44"/>
      <c r="I9" s="45" t="s">
        <v>8</v>
      </c>
      <c r="J9" s="46"/>
      <c r="K9" s="46"/>
      <c r="L9" s="47"/>
    </row>
    <row r="10" spans="2:12" ht="75" x14ac:dyDescent="0.25">
      <c r="B10" s="25" t="s">
        <v>2</v>
      </c>
      <c r="C10" s="26" t="s">
        <v>3</v>
      </c>
      <c r="D10" s="27" t="s">
        <v>4</v>
      </c>
      <c r="E10" s="28" t="s">
        <v>13</v>
      </c>
      <c r="F10" s="29" t="s">
        <v>14</v>
      </c>
      <c r="G10" s="29" t="s">
        <v>15</v>
      </c>
      <c r="H10" s="30" t="s">
        <v>16</v>
      </c>
      <c r="I10" s="28" t="s">
        <v>17</v>
      </c>
      <c r="J10" s="29" t="s">
        <v>18</v>
      </c>
      <c r="K10" s="29" t="s">
        <v>19</v>
      </c>
      <c r="L10" s="30" t="s">
        <v>20</v>
      </c>
    </row>
    <row r="11" spans="2:12" x14ac:dyDescent="0.25">
      <c r="B11" s="22">
        <v>4</v>
      </c>
      <c r="C11" s="23" t="s">
        <v>22</v>
      </c>
      <c r="D11" s="24" t="s">
        <v>23</v>
      </c>
      <c r="E11" s="14">
        <v>0</v>
      </c>
      <c r="F11" s="14"/>
      <c r="G11" s="14">
        <v>0</v>
      </c>
      <c r="H11" s="14"/>
      <c r="I11" s="14">
        <v>0</v>
      </c>
      <c r="J11" s="14"/>
      <c r="K11" s="14">
        <v>0</v>
      </c>
      <c r="L11" s="14"/>
    </row>
    <row r="12" spans="2:12" x14ac:dyDescent="0.25">
      <c r="B12" s="22">
        <v>4</v>
      </c>
      <c r="C12" s="23" t="s">
        <v>24</v>
      </c>
      <c r="D12" s="24" t="s">
        <v>25</v>
      </c>
      <c r="E12" s="14">
        <v>195</v>
      </c>
      <c r="F12" s="6">
        <v>195</v>
      </c>
      <c r="G12" s="6">
        <v>0</v>
      </c>
      <c r="H12" s="10"/>
      <c r="I12" s="14">
        <v>2592.58</v>
      </c>
      <c r="J12" s="6">
        <v>2592.58</v>
      </c>
      <c r="K12" s="6">
        <v>0</v>
      </c>
      <c r="L12" s="10"/>
    </row>
    <row r="13" spans="2:12" x14ac:dyDescent="0.25">
      <c r="B13" s="22">
        <v>4</v>
      </c>
      <c r="C13" s="23" t="s">
        <v>26</v>
      </c>
      <c r="D13" s="24" t="s">
        <v>27</v>
      </c>
      <c r="E13" s="14">
        <v>271.42</v>
      </c>
      <c r="F13" s="6">
        <v>271.42</v>
      </c>
      <c r="G13" s="6">
        <v>0</v>
      </c>
      <c r="H13" s="10"/>
      <c r="I13" s="14">
        <v>4747.5</v>
      </c>
      <c r="J13" s="6">
        <v>4747.5</v>
      </c>
      <c r="K13" s="6">
        <v>0</v>
      </c>
      <c r="L13" s="10"/>
    </row>
    <row r="14" spans="2:12" x14ac:dyDescent="0.25">
      <c r="B14" s="22">
        <v>4</v>
      </c>
      <c r="C14" s="23" t="s">
        <v>28</v>
      </c>
      <c r="D14" s="24" t="s">
        <v>29</v>
      </c>
      <c r="E14" s="14">
        <v>928.8</v>
      </c>
      <c r="F14" s="6">
        <v>928.8</v>
      </c>
      <c r="G14" s="6">
        <v>0</v>
      </c>
      <c r="H14" s="10"/>
      <c r="I14" s="14">
        <v>4243.2</v>
      </c>
      <c r="J14" s="6">
        <v>4243.2</v>
      </c>
      <c r="K14" s="6">
        <v>0</v>
      </c>
      <c r="L14" s="10"/>
    </row>
    <row r="15" spans="2:12" x14ac:dyDescent="0.25">
      <c r="B15" s="22">
        <v>4</v>
      </c>
      <c r="C15" s="23" t="s">
        <v>30</v>
      </c>
      <c r="D15" s="24" t="s">
        <v>31</v>
      </c>
      <c r="E15" s="14"/>
      <c r="F15" s="8"/>
      <c r="G15" s="6"/>
      <c r="H15" s="10"/>
      <c r="I15" s="14">
        <v>20.16</v>
      </c>
      <c r="J15" s="8">
        <v>20.16</v>
      </c>
      <c r="K15" s="6">
        <v>105</v>
      </c>
      <c r="L15" s="10">
        <v>105</v>
      </c>
    </row>
    <row r="16" spans="2:12" x14ac:dyDescent="0.25">
      <c r="B16" s="22">
        <v>4</v>
      </c>
      <c r="C16" s="23" t="s">
        <v>32</v>
      </c>
      <c r="D16" s="24" t="s">
        <v>33</v>
      </c>
      <c r="E16" s="14">
        <v>0</v>
      </c>
      <c r="F16" s="6"/>
      <c r="G16" s="6">
        <v>21.4</v>
      </c>
      <c r="H16" s="10">
        <v>21.4</v>
      </c>
      <c r="I16" s="14">
        <v>421.16</v>
      </c>
      <c r="J16" s="6">
        <v>421.16</v>
      </c>
      <c r="K16" s="6">
        <v>97.7</v>
      </c>
      <c r="L16" s="10">
        <v>97.7</v>
      </c>
    </row>
    <row r="17" spans="2:12" x14ac:dyDescent="0.25">
      <c r="B17" s="22">
        <v>4</v>
      </c>
      <c r="C17" s="23" t="s">
        <v>34</v>
      </c>
      <c r="D17" s="24" t="s">
        <v>35</v>
      </c>
      <c r="E17" s="14">
        <v>0</v>
      </c>
      <c r="F17" s="6"/>
      <c r="G17" s="6">
        <v>0</v>
      </c>
      <c r="H17" s="10"/>
      <c r="I17" s="14">
        <v>3775.94</v>
      </c>
      <c r="J17" s="6">
        <v>3775.94</v>
      </c>
      <c r="K17" s="6">
        <v>15</v>
      </c>
      <c r="L17" s="10">
        <v>15</v>
      </c>
    </row>
    <row r="18" spans="2:12" x14ac:dyDescent="0.25">
      <c r="B18" s="22">
        <v>4</v>
      </c>
      <c r="C18" s="23" t="s">
        <v>36</v>
      </c>
      <c r="D18" s="24" t="s">
        <v>37</v>
      </c>
      <c r="E18" s="14">
        <v>1552.75</v>
      </c>
      <c r="F18" s="6">
        <v>1552.75</v>
      </c>
      <c r="G18" s="6">
        <v>0</v>
      </c>
      <c r="H18" s="10"/>
      <c r="I18" s="14">
        <v>7103.82</v>
      </c>
      <c r="J18" s="6">
        <v>5273.82</v>
      </c>
      <c r="K18" s="6">
        <v>48</v>
      </c>
      <c r="L18" s="10">
        <v>48</v>
      </c>
    </row>
    <row r="19" spans="2:12" x14ac:dyDescent="0.25">
      <c r="B19" s="22">
        <v>4</v>
      </c>
      <c r="C19" s="23" t="s">
        <v>38</v>
      </c>
      <c r="D19" s="24" t="s">
        <v>39</v>
      </c>
      <c r="E19" s="14">
        <v>309.60000000000002</v>
      </c>
      <c r="F19" s="6">
        <v>309.60000000000002</v>
      </c>
      <c r="G19" s="6">
        <v>0</v>
      </c>
      <c r="H19" s="10"/>
      <c r="I19" s="14">
        <v>2279.6</v>
      </c>
      <c r="J19" s="6">
        <v>2279.6</v>
      </c>
      <c r="K19" s="6">
        <v>17</v>
      </c>
      <c r="L19" s="10">
        <v>17</v>
      </c>
    </row>
    <row r="20" spans="2:12" x14ac:dyDescent="0.25">
      <c r="B20" s="22">
        <v>4</v>
      </c>
      <c r="C20" s="23" t="s">
        <v>40</v>
      </c>
      <c r="D20" s="24" t="s">
        <v>41</v>
      </c>
      <c r="E20" s="14">
        <v>154.80000000000001</v>
      </c>
      <c r="F20" s="6">
        <v>154.80000000000001</v>
      </c>
      <c r="G20" s="6">
        <v>0</v>
      </c>
      <c r="H20" s="10"/>
      <c r="I20" s="14">
        <v>835.51</v>
      </c>
      <c r="J20" s="6">
        <v>294.5</v>
      </c>
      <c r="K20" s="6">
        <v>40.200000000000003</v>
      </c>
      <c r="L20" s="10">
        <v>18.2</v>
      </c>
    </row>
    <row r="21" spans="2:12" x14ac:dyDescent="0.25">
      <c r="B21" s="22">
        <v>4</v>
      </c>
      <c r="C21" s="23" t="s">
        <v>42</v>
      </c>
      <c r="D21" s="24" t="s">
        <v>43</v>
      </c>
      <c r="E21" s="14">
        <v>276.2</v>
      </c>
      <c r="F21" s="6">
        <v>276.2</v>
      </c>
      <c r="G21" s="6">
        <v>16</v>
      </c>
      <c r="H21" s="10">
        <v>16</v>
      </c>
      <c r="I21" s="14">
        <v>1956.08</v>
      </c>
      <c r="J21" s="6">
        <f>1956.08-169.68</f>
        <v>1786.3999999999999</v>
      </c>
      <c r="K21" s="6">
        <v>0</v>
      </c>
      <c r="L21" s="10"/>
    </row>
    <row r="22" spans="2:12" x14ac:dyDescent="0.25">
      <c r="B22" s="22">
        <v>4</v>
      </c>
      <c r="C22" s="23" t="s">
        <v>44</v>
      </c>
      <c r="D22" s="24" t="s">
        <v>45</v>
      </c>
      <c r="E22" s="14">
        <v>0</v>
      </c>
      <c r="F22" s="6"/>
      <c r="G22" s="6">
        <v>0</v>
      </c>
      <c r="H22" s="10"/>
      <c r="I22" s="14">
        <v>1213.8399999999999</v>
      </c>
      <c r="J22" s="6">
        <v>1213.8399999999999</v>
      </c>
      <c r="K22" s="6">
        <v>0</v>
      </c>
      <c r="L22" s="10"/>
    </row>
    <row r="23" spans="2:12" x14ac:dyDescent="0.25">
      <c r="B23" s="22">
        <v>4</v>
      </c>
      <c r="C23" s="23" t="s">
        <v>46</v>
      </c>
      <c r="D23" s="24" t="s">
        <v>47</v>
      </c>
      <c r="E23" s="14">
        <v>0</v>
      </c>
      <c r="F23" s="6"/>
      <c r="G23" s="6">
        <v>20</v>
      </c>
      <c r="H23" s="10">
        <v>20</v>
      </c>
      <c r="I23" s="14">
        <v>1159.29</v>
      </c>
      <c r="J23" s="6">
        <v>1159.29</v>
      </c>
      <c r="K23" s="6">
        <v>114.2</v>
      </c>
      <c r="L23" s="10">
        <v>114.2</v>
      </c>
    </row>
    <row r="24" spans="2:12" x14ac:dyDescent="0.25">
      <c r="B24" s="22">
        <v>4</v>
      </c>
      <c r="C24" s="23" t="s">
        <v>48</v>
      </c>
      <c r="D24" s="24" t="s">
        <v>49</v>
      </c>
      <c r="E24" s="14">
        <v>0</v>
      </c>
      <c r="F24" s="6"/>
      <c r="G24" s="6">
        <v>0</v>
      </c>
      <c r="H24" s="10"/>
      <c r="I24" s="14">
        <v>0</v>
      </c>
      <c r="J24" s="6"/>
      <c r="K24" s="6">
        <v>0</v>
      </c>
      <c r="L24" s="10"/>
    </row>
    <row r="25" spans="2:12" x14ac:dyDescent="0.25">
      <c r="B25" s="22">
        <v>4</v>
      </c>
      <c r="C25" s="23" t="s">
        <v>50</v>
      </c>
      <c r="D25" s="24" t="s">
        <v>51</v>
      </c>
      <c r="E25" s="14">
        <v>0</v>
      </c>
      <c r="F25" s="6"/>
      <c r="G25" s="6">
        <v>48.6</v>
      </c>
      <c r="H25" s="10"/>
      <c r="I25" s="14">
        <v>2662.92</v>
      </c>
      <c r="J25" s="6"/>
      <c r="K25" s="6">
        <v>24.3</v>
      </c>
      <c r="L25" s="10"/>
    </row>
    <row r="26" spans="2:12" x14ac:dyDescent="0.25">
      <c r="B26" s="22">
        <v>4</v>
      </c>
      <c r="C26" s="23" t="s">
        <v>52</v>
      </c>
      <c r="D26" s="24" t="s">
        <v>53</v>
      </c>
      <c r="E26" s="14"/>
      <c r="F26" s="6"/>
      <c r="G26" s="6"/>
      <c r="H26" s="10"/>
      <c r="I26" s="14"/>
      <c r="J26" s="6"/>
      <c r="K26" s="6"/>
      <c r="L26" s="10"/>
    </row>
    <row r="27" spans="2:12" x14ac:dyDescent="0.25">
      <c r="B27" s="22">
        <v>4</v>
      </c>
      <c r="C27" s="23" t="s">
        <v>54</v>
      </c>
      <c r="D27" s="24" t="s">
        <v>55</v>
      </c>
      <c r="E27" s="14">
        <v>0</v>
      </c>
      <c r="F27" s="6"/>
      <c r="G27" s="6">
        <v>0</v>
      </c>
      <c r="H27" s="10"/>
      <c r="I27" s="14">
        <v>4076.86</v>
      </c>
      <c r="J27" s="6">
        <v>4076.86</v>
      </c>
      <c r="K27" s="6">
        <v>0</v>
      </c>
      <c r="L27" s="10"/>
    </row>
    <row r="28" spans="2:12" x14ac:dyDescent="0.25">
      <c r="B28" s="22">
        <v>4</v>
      </c>
      <c r="C28" s="23" t="s">
        <v>56</v>
      </c>
      <c r="D28" s="24" t="s">
        <v>57</v>
      </c>
      <c r="E28" s="14">
        <v>347.43</v>
      </c>
      <c r="F28" s="6"/>
      <c r="G28" s="6">
        <v>40</v>
      </c>
      <c r="H28" s="10"/>
      <c r="I28" s="14">
        <v>1832.41</v>
      </c>
      <c r="J28" s="6"/>
      <c r="K28" s="6">
        <v>0</v>
      </c>
      <c r="L28" s="10"/>
    </row>
    <row r="29" spans="2:12" x14ac:dyDescent="0.25">
      <c r="B29" s="22">
        <v>4</v>
      </c>
      <c r="C29" s="23" t="s">
        <v>58</v>
      </c>
      <c r="D29" s="24" t="s">
        <v>59</v>
      </c>
      <c r="E29" s="14">
        <v>0</v>
      </c>
      <c r="F29" s="6"/>
      <c r="G29" s="6">
        <v>0</v>
      </c>
      <c r="H29" s="10"/>
      <c r="I29" s="14">
        <v>578.42999999999995</v>
      </c>
      <c r="J29" s="6">
        <v>578.42999999999995</v>
      </c>
      <c r="K29" s="6">
        <v>0</v>
      </c>
      <c r="L29" s="10"/>
    </row>
    <row r="30" spans="2:12" x14ac:dyDescent="0.25">
      <c r="B30" s="22">
        <v>4</v>
      </c>
      <c r="C30" s="23" t="s">
        <v>60</v>
      </c>
      <c r="D30" s="24" t="s">
        <v>61</v>
      </c>
      <c r="E30" s="14">
        <v>161.69999999999999</v>
      </c>
      <c r="F30" s="6">
        <v>161.69999999999999</v>
      </c>
      <c r="G30" s="6">
        <v>0</v>
      </c>
      <c r="H30" s="10"/>
      <c r="I30" s="14">
        <v>2026.34</v>
      </c>
      <c r="J30" s="6">
        <v>2026.34</v>
      </c>
      <c r="K30" s="6">
        <v>0</v>
      </c>
      <c r="L30" s="10"/>
    </row>
    <row r="31" spans="2:12" x14ac:dyDescent="0.25">
      <c r="B31" s="22">
        <v>4</v>
      </c>
      <c r="C31" s="23" t="s">
        <v>62</v>
      </c>
      <c r="D31" s="24" t="s">
        <v>63</v>
      </c>
      <c r="E31" s="14">
        <v>1321.32</v>
      </c>
      <c r="F31" s="6">
        <v>1321.32</v>
      </c>
      <c r="G31" s="6">
        <v>0</v>
      </c>
      <c r="H31" s="10"/>
      <c r="I31" s="14">
        <v>23544.31</v>
      </c>
      <c r="J31" s="6">
        <v>23544.31</v>
      </c>
      <c r="K31" s="6">
        <v>0</v>
      </c>
      <c r="L31" s="10"/>
    </row>
    <row r="32" spans="2:12" x14ac:dyDescent="0.25">
      <c r="B32" s="22">
        <v>4</v>
      </c>
      <c r="C32" s="23" t="s">
        <v>64</v>
      </c>
      <c r="D32" s="24" t="s">
        <v>65</v>
      </c>
      <c r="E32" s="14">
        <v>2066.0100000000002</v>
      </c>
      <c r="F32" s="6">
        <v>2066.0100000000002</v>
      </c>
      <c r="G32" s="6">
        <v>4.9000000000000004</v>
      </c>
      <c r="H32" s="10">
        <v>4.9000000000000004</v>
      </c>
      <c r="I32" s="14">
        <v>18880.03</v>
      </c>
      <c r="J32" s="6">
        <f>I32-97.74</f>
        <v>18782.289999999997</v>
      </c>
      <c r="K32" s="6">
        <v>0</v>
      </c>
      <c r="L32" s="10"/>
    </row>
    <row r="33" spans="2:12" x14ac:dyDescent="0.25">
      <c r="B33" s="22">
        <v>4</v>
      </c>
      <c r="C33" s="23" t="s">
        <v>66</v>
      </c>
      <c r="D33" s="24" t="s">
        <v>67</v>
      </c>
      <c r="E33" s="14">
        <v>269.54000000000002</v>
      </c>
      <c r="F33" s="6">
        <v>269.54000000000002</v>
      </c>
      <c r="G33" s="6">
        <v>0</v>
      </c>
      <c r="H33" s="10"/>
      <c r="I33" s="14">
        <v>1836.44</v>
      </c>
      <c r="J33" s="6">
        <v>1836.44</v>
      </c>
      <c r="K33" s="6">
        <v>0</v>
      </c>
      <c r="L33" s="10"/>
    </row>
    <row r="34" spans="2:12" x14ac:dyDescent="0.25">
      <c r="B34" s="22">
        <v>4</v>
      </c>
      <c r="C34" s="23" t="s">
        <v>68</v>
      </c>
      <c r="D34" s="24" t="s">
        <v>69</v>
      </c>
      <c r="E34" s="14">
        <v>81.2</v>
      </c>
      <c r="F34" s="6">
        <v>81.2</v>
      </c>
      <c r="G34" s="6">
        <v>0</v>
      </c>
      <c r="H34" s="10"/>
      <c r="I34" s="14">
        <v>1658.9</v>
      </c>
      <c r="J34" s="6">
        <f>1658.9-168.52</f>
        <v>1490.38</v>
      </c>
      <c r="K34" s="6">
        <v>0</v>
      </c>
      <c r="L34" s="10"/>
    </row>
    <row r="35" spans="2:12" x14ac:dyDescent="0.25">
      <c r="B35" s="22">
        <v>4</v>
      </c>
      <c r="C35" s="23" t="s">
        <v>70</v>
      </c>
      <c r="D35" s="24" t="s">
        <v>71</v>
      </c>
      <c r="E35" s="14">
        <v>93.34</v>
      </c>
      <c r="F35" s="6">
        <v>93.34</v>
      </c>
      <c r="G35" s="6">
        <v>0</v>
      </c>
      <c r="H35" s="10"/>
      <c r="I35" s="14">
        <v>2381.02</v>
      </c>
      <c r="J35" s="6">
        <f>I35-147.82-147.82</f>
        <v>2085.3799999999997</v>
      </c>
      <c r="K35" s="6">
        <v>0</v>
      </c>
      <c r="L35" s="10"/>
    </row>
    <row r="36" spans="2:12" x14ac:dyDescent="0.25">
      <c r="B36" s="22">
        <v>4</v>
      </c>
      <c r="C36" s="23" t="s">
        <v>72</v>
      </c>
      <c r="D36" s="24" t="s">
        <v>73</v>
      </c>
      <c r="E36" s="14">
        <v>188.66</v>
      </c>
      <c r="F36" s="6">
        <v>188.66</v>
      </c>
      <c r="G36" s="6">
        <v>0</v>
      </c>
      <c r="H36" s="10"/>
      <c r="I36" s="14">
        <v>1316.99</v>
      </c>
      <c r="J36" s="6">
        <v>1316.99</v>
      </c>
      <c r="K36" s="6">
        <v>0</v>
      </c>
      <c r="L36" s="10"/>
    </row>
    <row r="37" spans="2:12" x14ac:dyDescent="0.25">
      <c r="B37" s="22">
        <v>4</v>
      </c>
      <c r="C37" s="23" t="s">
        <v>74</v>
      </c>
      <c r="D37" s="24" t="s">
        <v>75</v>
      </c>
      <c r="E37" s="14">
        <v>162.4</v>
      </c>
      <c r="F37" s="6">
        <v>162.4</v>
      </c>
      <c r="G37" s="6">
        <v>0</v>
      </c>
      <c r="H37" s="10"/>
      <c r="I37" s="14">
        <v>871.49</v>
      </c>
      <c r="J37" s="6">
        <v>871.49</v>
      </c>
      <c r="K37" s="6">
        <v>0</v>
      </c>
      <c r="L37" s="10"/>
    </row>
    <row r="38" spans="2:12" x14ac:dyDescent="0.25">
      <c r="B38" s="22">
        <v>4</v>
      </c>
      <c r="C38" s="23" t="s">
        <v>76</v>
      </c>
      <c r="D38" s="24" t="s">
        <v>77</v>
      </c>
      <c r="E38" s="14">
        <v>311.24</v>
      </c>
      <c r="F38" s="6">
        <v>311.24</v>
      </c>
      <c r="G38" s="6">
        <v>0</v>
      </c>
      <c r="H38" s="10"/>
      <c r="I38" s="14">
        <v>2231.66</v>
      </c>
      <c r="J38" s="6">
        <v>2231.66</v>
      </c>
      <c r="K38" s="6">
        <v>0</v>
      </c>
      <c r="L38" s="10"/>
    </row>
    <row r="39" spans="2:12" x14ac:dyDescent="0.25">
      <c r="B39" s="22">
        <v>4</v>
      </c>
      <c r="C39" s="23" t="s">
        <v>78</v>
      </c>
      <c r="D39" s="24" t="s">
        <v>79</v>
      </c>
      <c r="E39" s="14">
        <v>0</v>
      </c>
      <c r="F39" s="6"/>
      <c r="G39" s="6">
        <v>0</v>
      </c>
      <c r="H39" s="10"/>
      <c r="I39" s="14">
        <v>0</v>
      </c>
      <c r="J39" s="6"/>
      <c r="K39" s="6">
        <v>0</v>
      </c>
      <c r="L39" s="10"/>
    </row>
    <row r="40" spans="2:12" x14ac:dyDescent="0.25">
      <c r="B40" s="22">
        <v>4</v>
      </c>
      <c r="C40" s="23" t="s">
        <v>80</v>
      </c>
      <c r="D40" s="24" t="s">
        <v>81</v>
      </c>
      <c r="E40" s="14">
        <v>826</v>
      </c>
      <c r="F40" s="6">
        <v>826</v>
      </c>
      <c r="G40" s="6">
        <v>0</v>
      </c>
      <c r="H40" s="10"/>
      <c r="I40" s="14">
        <v>14858.2</v>
      </c>
      <c r="J40" s="6">
        <v>14858.2</v>
      </c>
      <c r="K40" s="6">
        <v>0</v>
      </c>
      <c r="L40" s="10"/>
    </row>
    <row r="41" spans="2:12" x14ac:dyDescent="0.25">
      <c r="B41" s="22">
        <v>4</v>
      </c>
      <c r="C41" s="23" t="s">
        <v>82</v>
      </c>
      <c r="D41" s="24" t="s">
        <v>5</v>
      </c>
      <c r="E41" s="14">
        <v>0</v>
      </c>
      <c r="F41" s="6"/>
      <c r="G41" s="6">
        <v>0</v>
      </c>
      <c r="H41" s="10"/>
      <c r="I41" s="14">
        <v>0</v>
      </c>
      <c r="J41" s="6"/>
      <c r="K41" s="6">
        <v>0</v>
      </c>
      <c r="L41" s="10"/>
    </row>
    <row r="42" spans="2:12" x14ac:dyDescent="0.25">
      <c r="B42" s="22">
        <v>4</v>
      </c>
      <c r="C42" s="23" t="s">
        <v>83</v>
      </c>
      <c r="D42" s="24" t="s">
        <v>84</v>
      </c>
      <c r="E42" s="14">
        <v>6.41</v>
      </c>
      <c r="F42" s="6">
        <v>6.41</v>
      </c>
      <c r="G42" s="6">
        <v>0</v>
      </c>
      <c r="H42" s="10"/>
      <c r="I42" s="14">
        <v>0</v>
      </c>
      <c r="J42" s="6"/>
      <c r="K42" s="6">
        <v>0</v>
      </c>
      <c r="L42" s="10"/>
    </row>
    <row r="43" spans="2:12" x14ac:dyDescent="0.25">
      <c r="B43" s="22">
        <v>4</v>
      </c>
      <c r="C43" s="23" t="s">
        <v>85</v>
      </c>
      <c r="D43" s="24" t="s">
        <v>86</v>
      </c>
      <c r="E43" s="14">
        <v>0</v>
      </c>
      <c r="F43" s="6"/>
      <c r="G43" s="6">
        <v>0</v>
      </c>
      <c r="H43" s="10"/>
      <c r="I43" s="14">
        <v>0</v>
      </c>
      <c r="J43" s="6"/>
      <c r="K43" s="6">
        <v>0</v>
      </c>
      <c r="L43" s="10"/>
    </row>
    <row r="44" spans="2:12" x14ac:dyDescent="0.25">
      <c r="B44" s="22">
        <v>4</v>
      </c>
      <c r="C44" s="23" t="s">
        <v>87</v>
      </c>
      <c r="D44" s="24" t="s">
        <v>88</v>
      </c>
      <c r="E44" s="14">
        <v>673.41</v>
      </c>
      <c r="F44" s="6">
        <v>673.41</v>
      </c>
      <c r="G44" s="6">
        <v>308.5</v>
      </c>
      <c r="H44" s="10">
        <v>308.5</v>
      </c>
      <c r="I44" s="14">
        <v>0</v>
      </c>
      <c r="J44" s="6"/>
      <c r="K44" s="6">
        <v>0</v>
      </c>
      <c r="L44" s="10"/>
    </row>
    <row r="45" spans="2:12" x14ac:dyDescent="0.25">
      <c r="B45" s="22">
        <v>4</v>
      </c>
      <c r="C45" s="23" t="s">
        <v>89</v>
      </c>
      <c r="D45" s="24" t="s">
        <v>90</v>
      </c>
      <c r="E45" s="14">
        <v>0</v>
      </c>
      <c r="F45" s="6"/>
      <c r="G45" s="6">
        <v>0</v>
      </c>
      <c r="H45" s="10"/>
      <c r="I45" s="14">
        <v>339.12</v>
      </c>
      <c r="J45" s="6">
        <v>339.12</v>
      </c>
      <c r="K45" s="6">
        <v>0</v>
      </c>
      <c r="L45" s="10"/>
    </row>
    <row r="46" spans="2:12" x14ac:dyDescent="0.25">
      <c r="B46" s="22">
        <v>4</v>
      </c>
      <c r="C46" s="23" t="s">
        <v>91</v>
      </c>
      <c r="D46" s="24" t="s">
        <v>92</v>
      </c>
      <c r="E46" s="14">
        <v>275.52</v>
      </c>
      <c r="F46" s="6">
        <v>275.52</v>
      </c>
      <c r="G46" s="7">
        <v>0</v>
      </c>
      <c r="H46" s="10"/>
      <c r="I46" s="14">
        <v>3805.78</v>
      </c>
      <c r="J46" s="6">
        <v>3805.78</v>
      </c>
      <c r="K46" s="7">
        <v>0</v>
      </c>
      <c r="L46" s="10"/>
    </row>
    <row r="47" spans="2:12" x14ac:dyDescent="0.25">
      <c r="B47" s="22">
        <v>4</v>
      </c>
      <c r="C47" s="23" t="s">
        <v>93</v>
      </c>
      <c r="D47" s="24" t="s">
        <v>94</v>
      </c>
      <c r="E47" s="14">
        <v>0</v>
      </c>
      <c r="F47" s="6"/>
      <c r="G47" s="6">
        <v>0</v>
      </c>
      <c r="H47" s="10"/>
      <c r="I47" s="14">
        <v>0</v>
      </c>
      <c r="J47" s="6"/>
      <c r="K47" s="6">
        <v>0</v>
      </c>
      <c r="L47" s="10"/>
    </row>
    <row r="48" spans="2:12" x14ac:dyDescent="0.25">
      <c r="B48" s="22">
        <v>4</v>
      </c>
      <c r="C48" s="23" t="s">
        <v>95</v>
      </c>
      <c r="D48" s="24" t="s">
        <v>96</v>
      </c>
      <c r="E48" s="14">
        <v>401.8</v>
      </c>
      <c r="F48" s="6">
        <v>401.8</v>
      </c>
      <c r="G48" s="6">
        <v>0</v>
      </c>
      <c r="H48" s="10"/>
      <c r="I48" s="14">
        <v>4435.8599999999997</v>
      </c>
      <c r="J48" s="6">
        <f>I48-154.8-0.02-350.2</f>
        <v>3930.8399999999992</v>
      </c>
      <c r="K48" s="6">
        <v>0</v>
      </c>
      <c r="L48" s="10"/>
    </row>
    <row r="49" spans="2:12" x14ac:dyDescent="0.25">
      <c r="B49" s="22">
        <v>4</v>
      </c>
      <c r="C49" s="23" t="s">
        <v>97</v>
      </c>
      <c r="D49" s="24" t="s">
        <v>98</v>
      </c>
      <c r="E49" s="14">
        <v>3282.83</v>
      </c>
      <c r="F49" s="6">
        <v>3282.83</v>
      </c>
      <c r="G49" s="6">
        <v>0</v>
      </c>
      <c r="H49" s="10"/>
      <c r="I49" s="14">
        <v>48537.120000000003</v>
      </c>
      <c r="J49" s="6">
        <f>I49-192.64</f>
        <v>48344.480000000003</v>
      </c>
      <c r="K49" s="6">
        <v>0</v>
      </c>
      <c r="L49" s="10"/>
    </row>
    <row r="50" spans="2:12" x14ac:dyDescent="0.25">
      <c r="B50" s="22">
        <v>4</v>
      </c>
      <c r="C50" s="23" t="s">
        <v>99</v>
      </c>
      <c r="D50" s="24" t="s">
        <v>100</v>
      </c>
      <c r="E50" s="14">
        <v>84.84</v>
      </c>
      <c r="F50" s="6">
        <v>84.84</v>
      </c>
      <c r="G50" s="6">
        <v>0</v>
      </c>
      <c r="H50" s="10"/>
      <c r="I50" s="14">
        <v>2544.65</v>
      </c>
      <c r="J50" s="6">
        <v>2544.65</v>
      </c>
      <c r="K50" s="6">
        <v>0</v>
      </c>
      <c r="L50" s="10"/>
    </row>
    <row r="51" spans="2:12" x14ac:dyDescent="0.25">
      <c r="B51" s="22">
        <v>4</v>
      </c>
      <c r="C51" s="23" t="s">
        <v>101</v>
      </c>
      <c r="D51" s="24" t="s">
        <v>102</v>
      </c>
      <c r="E51" s="14">
        <v>0</v>
      </c>
      <c r="F51" s="6"/>
      <c r="G51" s="6">
        <v>0</v>
      </c>
      <c r="H51" s="10"/>
      <c r="I51" s="14">
        <v>0</v>
      </c>
      <c r="J51" s="6"/>
      <c r="K51" s="6">
        <v>0</v>
      </c>
      <c r="L51" s="10"/>
    </row>
    <row r="52" spans="2:12" x14ac:dyDescent="0.25">
      <c r="B52" s="22">
        <v>4</v>
      </c>
      <c r="C52" s="23" t="s">
        <v>103</v>
      </c>
      <c r="D52" s="24" t="s">
        <v>104</v>
      </c>
      <c r="E52" s="14">
        <v>0</v>
      </c>
      <c r="F52" s="6"/>
      <c r="G52" s="6">
        <v>0</v>
      </c>
      <c r="H52" s="10"/>
      <c r="I52" s="14">
        <v>0</v>
      </c>
      <c r="J52" s="6"/>
      <c r="K52" s="6">
        <v>0</v>
      </c>
      <c r="L52" s="10"/>
    </row>
    <row r="53" spans="2:12" x14ac:dyDescent="0.25">
      <c r="B53" s="22">
        <v>4</v>
      </c>
      <c r="C53" s="23" t="s">
        <v>105</v>
      </c>
      <c r="D53" s="24" t="s">
        <v>106</v>
      </c>
      <c r="E53" s="14">
        <v>0</v>
      </c>
      <c r="F53" s="6"/>
      <c r="G53" s="6">
        <v>0</v>
      </c>
      <c r="H53" s="10"/>
      <c r="I53" s="14">
        <v>1464.86</v>
      </c>
      <c r="J53" s="6">
        <v>1464.86</v>
      </c>
      <c r="K53" s="6">
        <v>0.9</v>
      </c>
      <c r="L53" s="10">
        <v>0.9</v>
      </c>
    </row>
    <row r="54" spans="2:12" x14ac:dyDescent="0.25">
      <c r="B54" s="22">
        <v>4</v>
      </c>
      <c r="C54" s="23" t="s">
        <v>107</v>
      </c>
      <c r="D54" s="24" t="s">
        <v>108</v>
      </c>
      <c r="E54" s="14">
        <v>0</v>
      </c>
      <c r="F54" s="6"/>
      <c r="G54" s="6">
        <v>0</v>
      </c>
      <c r="H54" s="10"/>
      <c r="I54" s="14">
        <v>1797.75</v>
      </c>
      <c r="J54" s="6">
        <v>1797.75</v>
      </c>
      <c r="K54" s="6">
        <v>0</v>
      </c>
      <c r="L54" s="10"/>
    </row>
    <row r="55" spans="2:12" x14ac:dyDescent="0.25">
      <c r="B55" s="22">
        <v>4</v>
      </c>
      <c r="C55" s="23" t="s">
        <v>109</v>
      </c>
      <c r="D55" s="24" t="s">
        <v>110</v>
      </c>
      <c r="E55" s="14">
        <v>164.69</v>
      </c>
      <c r="F55" s="6"/>
      <c r="G55" s="6">
        <v>0</v>
      </c>
      <c r="H55" s="10"/>
      <c r="I55" s="14">
        <v>1279.97</v>
      </c>
      <c r="J55" s="6">
        <f>I55-714.07</f>
        <v>565.9</v>
      </c>
      <c r="K55" s="6">
        <v>0</v>
      </c>
      <c r="L55" s="10"/>
    </row>
    <row r="56" spans="2:12" x14ac:dyDescent="0.25">
      <c r="B56" s="22">
        <v>4</v>
      </c>
      <c r="C56" s="23" t="s">
        <v>111</v>
      </c>
      <c r="D56" s="24" t="s">
        <v>112</v>
      </c>
      <c r="E56" s="14">
        <v>0</v>
      </c>
      <c r="F56" s="6"/>
      <c r="G56" s="6">
        <v>0</v>
      </c>
      <c r="H56" s="10"/>
      <c r="I56" s="14">
        <v>784.58</v>
      </c>
      <c r="J56" s="6">
        <v>784.58</v>
      </c>
      <c r="K56" s="6">
        <v>0</v>
      </c>
      <c r="L56" s="10"/>
    </row>
    <row r="57" spans="2:12" x14ac:dyDescent="0.25">
      <c r="B57" s="22">
        <v>4</v>
      </c>
      <c r="C57" s="23" t="s">
        <v>113</v>
      </c>
      <c r="D57" s="24" t="s">
        <v>114</v>
      </c>
      <c r="E57" s="14">
        <v>93.6</v>
      </c>
      <c r="F57" s="6">
        <v>93.6</v>
      </c>
      <c r="G57" s="6">
        <v>0</v>
      </c>
      <c r="H57" s="10"/>
      <c r="I57" s="14">
        <v>523.83000000000004</v>
      </c>
      <c r="J57" s="6">
        <v>523.83000000000004</v>
      </c>
      <c r="K57" s="6">
        <v>116.7</v>
      </c>
      <c r="L57" s="10">
        <f>K57-55.25-18</f>
        <v>43.45</v>
      </c>
    </row>
    <row r="58" spans="2:12" x14ac:dyDescent="0.25">
      <c r="B58" s="22">
        <v>4</v>
      </c>
      <c r="C58" s="23" t="s">
        <v>115</v>
      </c>
      <c r="D58" s="24" t="s">
        <v>116</v>
      </c>
      <c r="E58" s="14">
        <v>81.2</v>
      </c>
      <c r="F58" s="6">
        <v>81.2</v>
      </c>
      <c r="G58" s="6">
        <v>0</v>
      </c>
      <c r="H58" s="10"/>
      <c r="I58" s="14">
        <v>1400.41</v>
      </c>
      <c r="J58" s="6">
        <v>1400.41</v>
      </c>
      <c r="K58" s="6">
        <v>0</v>
      </c>
      <c r="L58" s="10"/>
    </row>
    <row r="59" spans="2:12" x14ac:dyDescent="0.25">
      <c r="B59" s="22">
        <v>4</v>
      </c>
      <c r="C59" s="23" t="s">
        <v>117</v>
      </c>
      <c r="D59" s="24" t="s">
        <v>118</v>
      </c>
      <c r="E59" s="14">
        <v>0</v>
      </c>
      <c r="F59" s="6"/>
      <c r="G59" s="6">
        <v>0</v>
      </c>
      <c r="H59" s="10"/>
      <c r="I59" s="14">
        <v>0</v>
      </c>
      <c r="J59" s="6"/>
      <c r="K59" s="6">
        <v>0</v>
      </c>
      <c r="L59" s="10"/>
    </row>
    <row r="60" spans="2:12" x14ac:dyDescent="0.25">
      <c r="B60" s="22">
        <v>4</v>
      </c>
      <c r="C60" s="23" t="s">
        <v>119</v>
      </c>
      <c r="D60" s="24" t="s">
        <v>120</v>
      </c>
      <c r="E60" s="14">
        <v>1371.48</v>
      </c>
      <c r="F60" s="6">
        <v>1371.48</v>
      </c>
      <c r="G60" s="6">
        <v>0</v>
      </c>
      <c r="H60" s="10"/>
      <c r="I60" s="14">
        <v>5953.58</v>
      </c>
      <c r="J60" s="6">
        <v>5953.58</v>
      </c>
      <c r="K60" s="6">
        <v>0</v>
      </c>
      <c r="L60" s="10"/>
    </row>
    <row r="61" spans="2:12" x14ac:dyDescent="0.25">
      <c r="B61" s="22">
        <v>4</v>
      </c>
      <c r="C61" s="23" t="s">
        <v>121</v>
      </c>
      <c r="D61" s="24" t="s">
        <v>122</v>
      </c>
      <c r="E61" s="14">
        <v>154.80000000000001</v>
      </c>
      <c r="F61" s="6">
        <v>154.80000000000001</v>
      </c>
      <c r="G61" s="6">
        <v>0</v>
      </c>
      <c r="H61" s="10"/>
      <c r="I61" s="14">
        <v>550.42999999999995</v>
      </c>
      <c r="J61" s="6">
        <v>550.42999999999995</v>
      </c>
      <c r="K61" s="6">
        <v>0</v>
      </c>
      <c r="L61" s="10"/>
    </row>
    <row r="62" spans="2:12" x14ac:dyDescent="0.25">
      <c r="B62" s="22">
        <v>4</v>
      </c>
      <c r="C62" s="23" t="s">
        <v>123</v>
      </c>
      <c r="D62" s="24" t="s">
        <v>124</v>
      </c>
      <c r="E62" s="14">
        <v>169.6</v>
      </c>
      <c r="F62" s="6">
        <v>169.6</v>
      </c>
      <c r="G62" s="6">
        <v>0</v>
      </c>
      <c r="H62" s="10"/>
      <c r="I62" s="14">
        <v>1329.64</v>
      </c>
      <c r="J62" s="6">
        <v>1329.64</v>
      </c>
      <c r="K62" s="6">
        <v>0</v>
      </c>
      <c r="L62" s="10"/>
    </row>
    <row r="63" spans="2:12" x14ac:dyDescent="0.25">
      <c r="B63" s="22">
        <v>4</v>
      </c>
      <c r="C63" s="23" t="s">
        <v>125</v>
      </c>
      <c r="D63" s="24" t="s">
        <v>126</v>
      </c>
      <c r="E63" s="14">
        <v>0</v>
      </c>
      <c r="F63" s="6"/>
      <c r="G63" s="6">
        <v>0</v>
      </c>
      <c r="H63" s="10"/>
      <c r="I63" s="14">
        <v>0</v>
      </c>
      <c r="J63" s="6"/>
      <c r="K63" s="6">
        <v>0</v>
      </c>
      <c r="L63" s="10"/>
    </row>
    <row r="64" spans="2:12" x14ac:dyDescent="0.25">
      <c r="B64" s="22">
        <v>4</v>
      </c>
      <c r="C64" s="23" t="s">
        <v>127</v>
      </c>
      <c r="D64" s="24" t="s">
        <v>128</v>
      </c>
      <c r="E64" s="14">
        <v>0</v>
      </c>
      <c r="F64" s="6"/>
      <c r="G64" s="6">
        <v>0</v>
      </c>
      <c r="H64" s="10"/>
      <c r="I64" s="14">
        <v>82.29</v>
      </c>
      <c r="J64" s="6">
        <v>82.29</v>
      </c>
      <c r="K64" s="6">
        <v>0</v>
      </c>
      <c r="L64" s="10"/>
    </row>
    <row r="65" spans="2:12" x14ac:dyDescent="0.25">
      <c r="B65" s="22">
        <v>4</v>
      </c>
      <c r="C65" s="23" t="s">
        <v>129</v>
      </c>
      <c r="D65" s="24" t="s">
        <v>130</v>
      </c>
      <c r="E65" s="14">
        <v>81.2</v>
      </c>
      <c r="F65" s="6">
        <v>81.2</v>
      </c>
      <c r="G65" s="6">
        <v>3.6</v>
      </c>
      <c r="H65" s="10">
        <v>3.6</v>
      </c>
      <c r="I65" s="14">
        <v>584.19000000000005</v>
      </c>
      <c r="J65" s="6">
        <v>584.19000000000005</v>
      </c>
      <c r="K65" s="6">
        <v>0.9</v>
      </c>
      <c r="L65" s="10">
        <v>0.9</v>
      </c>
    </row>
    <row r="66" spans="2:12" x14ac:dyDescent="0.25">
      <c r="B66" s="22">
        <v>4</v>
      </c>
      <c r="C66" s="23" t="s">
        <v>131</v>
      </c>
      <c r="D66" s="24" t="s">
        <v>132</v>
      </c>
      <c r="E66" s="14">
        <v>0</v>
      </c>
      <c r="F66" s="6"/>
      <c r="G66" s="6">
        <v>0</v>
      </c>
      <c r="H66" s="10"/>
      <c r="I66" s="14">
        <v>238.02</v>
      </c>
      <c r="J66" s="6">
        <f>I66-43.8</f>
        <v>194.22000000000003</v>
      </c>
      <c r="K66" s="6">
        <v>0</v>
      </c>
      <c r="L66" s="10"/>
    </row>
    <row r="67" spans="2:12" x14ac:dyDescent="0.25">
      <c r="B67" s="22">
        <v>4</v>
      </c>
      <c r="C67" s="23" t="s">
        <v>133</v>
      </c>
      <c r="D67" s="24" t="s">
        <v>134</v>
      </c>
      <c r="E67" s="14">
        <v>154.80000000000001</v>
      </c>
      <c r="F67" s="6">
        <v>154.80000000000001</v>
      </c>
      <c r="G67" s="6">
        <v>0</v>
      </c>
      <c r="H67" s="10"/>
      <c r="I67" s="14">
        <v>246.12</v>
      </c>
      <c r="J67" s="6">
        <v>246.12</v>
      </c>
      <c r="K67" s="6">
        <v>8.9499999999999993</v>
      </c>
      <c r="L67" s="10">
        <v>8.9499999999999993</v>
      </c>
    </row>
    <row r="68" spans="2:12" x14ac:dyDescent="0.25">
      <c r="B68" s="22">
        <v>4</v>
      </c>
      <c r="C68" s="23" t="s">
        <v>135</v>
      </c>
      <c r="D68" s="24" t="s">
        <v>136</v>
      </c>
      <c r="E68" s="14">
        <v>154.80000000000001</v>
      </c>
      <c r="F68" s="6">
        <v>154.80000000000001</v>
      </c>
      <c r="G68" s="6">
        <v>0</v>
      </c>
      <c r="H68" s="10"/>
      <c r="I68" s="14">
        <v>2074.98</v>
      </c>
      <c r="J68" s="6">
        <v>2074.98</v>
      </c>
      <c r="K68" s="6">
        <v>0</v>
      </c>
      <c r="L68" s="10"/>
    </row>
    <row r="69" spans="2:12" x14ac:dyDescent="0.25">
      <c r="B69" s="22">
        <v>4</v>
      </c>
      <c r="C69" s="23" t="s">
        <v>137</v>
      </c>
      <c r="D69" s="24" t="s">
        <v>138</v>
      </c>
      <c r="E69" s="14">
        <v>0</v>
      </c>
      <c r="F69" s="6"/>
      <c r="G69" s="6">
        <v>0</v>
      </c>
      <c r="H69" s="10"/>
      <c r="I69" s="14">
        <v>682.11</v>
      </c>
      <c r="J69" s="6">
        <v>682.11</v>
      </c>
      <c r="K69" s="6">
        <v>0</v>
      </c>
      <c r="L69" s="10"/>
    </row>
    <row r="70" spans="2:12" x14ac:dyDescent="0.25">
      <c r="B70" s="22">
        <v>4</v>
      </c>
      <c r="C70" s="23" t="s">
        <v>139</v>
      </c>
      <c r="D70" s="24" t="s">
        <v>140</v>
      </c>
      <c r="E70" s="14">
        <v>197.69</v>
      </c>
      <c r="F70" s="6">
        <v>197.69</v>
      </c>
      <c r="G70" s="6">
        <v>0</v>
      </c>
      <c r="H70" s="10"/>
      <c r="I70" s="14">
        <v>2609.7399999999998</v>
      </c>
      <c r="J70" s="6">
        <v>2609.7399999999998</v>
      </c>
      <c r="K70" s="6">
        <v>0</v>
      </c>
      <c r="L70" s="10"/>
    </row>
    <row r="71" spans="2:12" x14ac:dyDescent="0.25">
      <c r="B71" s="22">
        <v>4</v>
      </c>
      <c r="C71" s="23" t="s">
        <v>141</v>
      </c>
      <c r="D71" s="24" t="s">
        <v>142</v>
      </c>
      <c r="E71" s="14">
        <v>81.2</v>
      </c>
      <c r="F71" s="6">
        <v>81.2</v>
      </c>
      <c r="G71" s="6">
        <v>0</v>
      </c>
      <c r="H71" s="10"/>
      <c r="I71" s="14">
        <v>13.661199999999999</v>
      </c>
      <c r="J71" s="6">
        <v>13.66</v>
      </c>
      <c r="K71" s="6">
        <v>111.4</v>
      </c>
      <c r="L71" s="10">
        <v>111.4</v>
      </c>
    </row>
    <row r="72" spans="2:12" x14ac:dyDescent="0.25">
      <c r="B72" s="22">
        <v>4</v>
      </c>
      <c r="C72" s="23" t="s">
        <v>143</v>
      </c>
      <c r="D72" s="24" t="s">
        <v>144</v>
      </c>
      <c r="E72" s="14">
        <v>406</v>
      </c>
      <c r="F72" s="6">
        <v>406</v>
      </c>
      <c r="G72" s="6">
        <v>0</v>
      </c>
      <c r="H72" s="10"/>
      <c r="I72" s="14">
        <v>3797.29</v>
      </c>
      <c r="J72" s="6">
        <v>3797.29</v>
      </c>
      <c r="K72" s="6">
        <v>0</v>
      </c>
      <c r="L72" s="10"/>
    </row>
    <row r="73" spans="2:12" x14ac:dyDescent="0.25">
      <c r="B73" s="22">
        <v>4</v>
      </c>
      <c r="C73" s="23" t="s">
        <v>145</v>
      </c>
      <c r="D73" s="24" t="s">
        <v>146</v>
      </c>
      <c r="E73" s="14">
        <v>369.34</v>
      </c>
      <c r="F73" s="6">
        <v>369.34</v>
      </c>
      <c r="G73" s="6">
        <v>266</v>
      </c>
      <c r="H73" s="10">
        <v>266</v>
      </c>
      <c r="I73" s="14">
        <v>4181.7</v>
      </c>
      <c r="J73" s="6">
        <v>4181.7</v>
      </c>
      <c r="K73" s="6">
        <v>29</v>
      </c>
      <c r="L73" s="10">
        <v>29</v>
      </c>
    </row>
    <row r="74" spans="2:12" x14ac:dyDescent="0.25">
      <c r="B74" s="22">
        <v>4</v>
      </c>
      <c r="C74" s="23" t="s">
        <v>147</v>
      </c>
      <c r="D74" s="24" t="s">
        <v>148</v>
      </c>
      <c r="E74" s="14">
        <v>479.6</v>
      </c>
      <c r="F74" s="6">
        <v>479.6</v>
      </c>
      <c r="G74" s="6">
        <v>39.1</v>
      </c>
      <c r="H74" s="10">
        <v>39.1</v>
      </c>
      <c r="I74" s="14">
        <v>1803.98</v>
      </c>
      <c r="J74" s="6">
        <v>1803.98</v>
      </c>
      <c r="K74" s="6">
        <v>0</v>
      </c>
      <c r="L74" s="10"/>
    </row>
    <row r="75" spans="2:12" x14ac:dyDescent="0.25">
      <c r="B75" s="22">
        <v>4</v>
      </c>
      <c r="C75" s="23" t="s">
        <v>149</v>
      </c>
      <c r="D75" s="24" t="s">
        <v>150</v>
      </c>
      <c r="E75" s="14">
        <v>0</v>
      </c>
      <c r="F75" s="6"/>
      <c r="G75" s="6">
        <v>0</v>
      </c>
      <c r="H75" s="10"/>
      <c r="I75" s="14">
        <v>1388.97</v>
      </c>
      <c r="J75" s="6">
        <v>1388.97</v>
      </c>
      <c r="K75" s="6">
        <v>0</v>
      </c>
      <c r="L75" s="10"/>
    </row>
    <row r="76" spans="2:12" x14ac:dyDescent="0.25">
      <c r="B76" s="22">
        <v>4</v>
      </c>
      <c r="C76" s="23" t="s">
        <v>151</v>
      </c>
      <c r="D76" s="24" t="s">
        <v>152</v>
      </c>
      <c r="E76" s="14">
        <v>0</v>
      </c>
      <c r="F76" s="6"/>
      <c r="G76" s="6">
        <v>0</v>
      </c>
      <c r="H76" s="10"/>
      <c r="I76" s="14">
        <v>0</v>
      </c>
      <c r="J76" s="6"/>
      <c r="K76" s="6">
        <v>0</v>
      </c>
      <c r="L76" s="10"/>
    </row>
    <row r="77" spans="2:12" x14ac:dyDescent="0.25">
      <c r="B77" s="22">
        <v>4</v>
      </c>
      <c r="C77" s="23" t="s">
        <v>153</v>
      </c>
      <c r="D77" s="24" t="s">
        <v>152</v>
      </c>
      <c r="E77" s="14">
        <v>0</v>
      </c>
      <c r="F77" s="8"/>
      <c r="G77" s="6">
        <v>0</v>
      </c>
      <c r="H77" s="10"/>
      <c r="I77" s="14">
        <v>0</v>
      </c>
      <c r="J77" s="8"/>
      <c r="K77" s="6">
        <v>0</v>
      </c>
      <c r="L77" s="10"/>
    </row>
    <row r="78" spans="2:12" x14ac:dyDescent="0.25">
      <c r="B78" s="22">
        <v>4</v>
      </c>
      <c r="C78" s="23" t="s">
        <v>154</v>
      </c>
      <c r="D78" s="24" t="s">
        <v>155</v>
      </c>
      <c r="E78" s="14">
        <v>0</v>
      </c>
      <c r="F78" s="6"/>
      <c r="G78" s="6">
        <v>0</v>
      </c>
      <c r="H78" s="10"/>
      <c r="I78" s="14">
        <v>0</v>
      </c>
      <c r="J78" s="6"/>
      <c r="K78" s="6">
        <v>0</v>
      </c>
      <c r="L78" s="10"/>
    </row>
    <row r="79" spans="2:12" x14ac:dyDescent="0.25">
      <c r="B79" s="22">
        <v>4</v>
      </c>
      <c r="C79" s="23" t="s">
        <v>156</v>
      </c>
      <c r="D79" s="24" t="s">
        <v>157</v>
      </c>
      <c r="E79" s="14">
        <v>69.7</v>
      </c>
      <c r="F79" s="6">
        <v>69.7</v>
      </c>
      <c r="G79" s="6">
        <v>18</v>
      </c>
      <c r="H79" s="10">
        <v>18</v>
      </c>
      <c r="I79" s="14">
        <v>635.88</v>
      </c>
      <c r="J79" s="6">
        <v>635.88</v>
      </c>
      <c r="K79" s="6">
        <v>1.9</v>
      </c>
      <c r="L79" s="10">
        <v>1.9</v>
      </c>
    </row>
    <row r="80" spans="2:12" x14ac:dyDescent="0.25">
      <c r="B80" s="22">
        <v>4</v>
      </c>
      <c r="C80" s="23" t="s">
        <v>158</v>
      </c>
      <c r="D80" s="24" t="s">
        <v>159</v>
      </c>
      <c r="E80" s="14">
        <v>154.80000000000001</v>
      </c>
      <c r="F80" s="6">
        <v>154.80000000000001</v>
      </c>
      <c r="G80" s="6">
        <v>0</v>
      </c>
      <c r="H80" s="10"/>
      <c r="I80" s="14">
        <v>947.08</v>
      </c>
      <c r="J80" s="6">
        <v>947.08</v>
      </c>
      <c r="K80" s="6">
        <v>0.9</v>
      </c>
      <c r="L80" s="10">
        <v>0.9</v>
      </c>
    </row>
    <row r="81" spans="2:12" x14ac:dyDescent="0.25">
      <c r="B81" s="22">
        <v>4</v>
      </c>
      <c r="C81" s="23" t="s">
        <v>160</v>
      </c>
      <c r="D81" s="24" t="s">
        <v>161</v>
      </c>
      <c r="E81" s="14">
        <v>0</v>
      </c>
      <c r="F81" s="6"/>
      <c r="G81" s="6">
        <v>2</v>
      </c>
      <c r="H81" s="10"/>
      <c r="I81" s="14">
        <v>0</v>
      </c>
      <c r="J81" s="6"/>
      <c r="K81" s="6">
        <v>0</v>
      </c>
      <c r="L81" s="10"/>
    </row>
    <row r="82" spans="2:12" x14ac:dyDescent="0.25">
      <c r="B82" s="22">
        <v>4</v>
      </c>
      <c r="C82" s="23" t="s">
        <v>162</v>
      </c>
      <c r="D82" s="24" t="s">
        <v>163</v>
      </c>
      <c r="E82" s="14">
        <v>0</v>
      </c>
      <c r="F82" s="6"/>
      <c r="G82" s="6">
        <v>0</v>
      </c>
      <c r="H82" s="10"/>
      <c r="I82" s="14">
        <v>1318.87</v>
      </c>
      <c r="J82" s="6">
        <v>1318.87</v>
      </c>
      <c r="K82" s="6">
        <v>0.95</v>
      </c>
      <c r="L82" s="10">
        <v>0.95</v>
      </c>
    </row>
    <row r="83" spans="2:12" x14ac:dyDescent="0.25">
      <c r="B83" s="22">
        <v>4</v>
      </c>
      <c r="C83" s="23" t="s">
        <v>164</v>
      </c>
      <c r="D83" s="24" t="s">
        <v>165</v>
      </c>
      <c r="E83" s="14">
        <v>267.2</v>
      </c>
      <c r="F83" s="6"/>
      <c r="G83" s="6">
        <v>0</v>
      </c>
      <c r="H83" s="10"/>
      <c r="I83" s="14">
        <v>5134.03</v>
      </c>
      <c r="J83" s="6"/>
      <c r="K83" s="6">
        <v>0</v>
      </c>
      <c r="L83" s="10"/>
    </row>
    <row r="84" spans="2:12" x14ac:dyDescent="0.25">
      <c r="B84" s="22">
        <v>4</v>
      </c>
      <c r="C84" s="23" t="s">
        <v>166</v>
      </c>
      <c r="D84" s="24" t="s">
        <v>167</v>
      </c>
      <c r="E84" s="14">
        <v>0</v>
      </c>
      <c r="F84" s="6"/>
      <c r="G84" s="6">
        <v>0</v>
      </c>
      <c r="H84" s="10"/>
      <c r="I84" s="14">
        <v>0</v>
      </c>
      <c r="J84" s="6"/>
      <c r="K84" s="6">
        <v>1</v>
      </c>
      <c r="L84" s="10"/>
    </row>
    <row r="85" spans="2:12" x14ac:dyDescent="0.25">
      <c r="B85" s="22">
        <v>4</v>
      </c>
      <c r="C85" s="23" t="s">
        <v>168</v>
      </c>
      <c r="D85" s="24" t="s">
        <v>169</v>
      </c>
      <c r="E85" s="14">
        <v>88.4</v>
      </c>
      <c r="F85" s="6">
        <v>88.4</v>
      </c>
      <c r="G85" s="6">
        <v>4.9000000000000004</v>
      </c>
      <c r="H85" s="10">
        <v>4.9000000000000004</v>
      </c>
      <c r="I85" s="14">
        <v>717.86</v>
      </c>
      <c r="J85" s="6">
        <f>I85-86.05</f>
        <v>631.81000000000006</v>
      </c>
      <c r="K85" s="6">
        <v>8.9</v>
      </c>
      <c r="L85" s="10"/>
    </row>
    <row r="86" spans="2:12" x14ac:dyDescent="0.25">
      <c r="B86" s="22">
        <v>4</v>
      </c>
      <c r="C86" s="23" t="s">
        <v>170</v>
      </c>
      <c r="D86" s="24" t="s">
        <v>171</v>
      </c>
      <c r="E86" s="14">
        <v>154.80000000000001</v>
      </c>
      <c r="F86" s="6">
        <v>154.80000000000001</v>
      </c>
      <c r="G86" s="6">
        <v>0</v>
      </c>
      <c r="H86" s="10"/>
      <c r="I86" s="14">
        <v>3383.99</v>
      </c>
      <c r="J86" s="6">
        <v>3383.99</v>
      </c>
      <c r="K86" s="6">
        <v>0</v>
      </c>
      <c r="L86" s="10"/>
    </row>
    <row r="87" spans="2:12" x14ac:dyDescent="0.25">
      <c r="B87" s="22">
        <v>4</v>
      </c>
      <c r="C87" s="23" t="s">
        <v>172</v>
      </c>
      <c r="D87" s="24" t="s">
        <v>173</v>
      </c>
      <c r="E87" s="14">
        <v>233</v>
      </c>
      <c r="F87" s="6">
        <v>233</v>
      </c>
      <c r="G87" s="6">
        <v>0</v>
      </c>
      <c r="H87" s="10"/>
      <c r="I87" s="14">
        <v>2416.25</v>
      </c>
      <c r="J87" s="6">
        <v>2416.25</v>
      </c>
      <c r="K87" s="6">
        <v>35.4</v>
      </c>
      <c r="L87" s="10">
        <v>35.4</v>
      </c>
    </row>
    <row r="88" spans="2:12" x14ac:dyDescent="0.25">
      <c r="B88" s="22">
        <v>4</v>
      </c>
      <c r="C88" s="23" t="s">
        <v>174</v>
      </c>
      <c r="D88" s="24" t="s">
        <v>175</v>
      </c>
      <c r="E88" s="14">
        <v>1145.18</v>
      </c>
      <c r="F88" s="6">
        <v>1145.18</v>
      </c>
      <c r="G88" s="6">
        <v>18</v>
      </c>
      <c r="H88" s="10">
        <v>18</v>
      </c>
      <c r="I88" s="14">
        <v>2056.38</v>
      </c>
      <c r="J88" s="6">
        <v>2056.38</v>
      </c>
      <c r="K88" s="6">
        <v>3287.5</v>
      </c>
      <c r="L88" s="10">
        <v>3287.5</v>
      </c>
    </row>
    <row r="89" spans="2:12" x14ac:dyDescent="0.25">
      <c r="B89" s="22">
        <v>4</v>
      </c>
      <c r="C89" s="23" t="s">
        <v>176</v>
      </c>
      <c r="D89" s="24" t="s">
        <v>177</v>
      </c>
      <c r="E89" s="14">
        <v>0</v>
      </c>
      <c r="F89" s="6"/>
      <c r="G89" s="6">
        <v>43</v>
      </c>
      <c r="H89" s="10">
        <v>43</v>
      </c>
      <c r="I89" s="14">
        <v>6623.81</v>
      </c>
      <c r="J89" s="6">
        <v>6623.81</v>
      </c>
      <c r="K89" s="6">
        <v>33</v>
      </c>
      <c r="L89" s="10">
        <v>33</v>
      </c>
    </row>
    <row r="90" spans="2:12" x14ac:dyDescent="0.25">
      <c r="B90" s="22">
        <v>4</v>
      </c>
      <c r="C90" s="23" t="s">
        <v>178</v>
      </c>
      <c r="D90" s="24" t="s">
        <v>179</v>
      </c>
      <c r="E90" s="14">
        <v>2675.7</v>
      </c>
      <c r="F90" s="6">
        <v>2675.7</v>
      </c>
      <c r="G90" s="6">
        <v>0</v>
      </c>
      <c r="H90" s="10"/>
      <c r="I90" s="14">
        <v>24894.31</v>
      </c>
      <c r="J90" s="6">
        <v>24894.31</v>
      </c>
      <c r="K90" s="6">
        <v>0</v>
      </c>
      <c r="L90" s="10"/>
    </row>
    <row r="91" spans="2:12" x14ac:dyDescent="0.25">
      <c r="B91" s="22">
        <v>4</v>
      </c>
      <c r="C91" s="23" t="s">
        <v>180</v>
      </c>
      <c r="D91" s="24" t="s">
        <v>181</v>
      </c>
      <c r="E91" s="14">
        <v>956.39</v>
      </c>
      <c r="F91" s="6">
        <v>956.39</v>
      </c>
      <c r="G91" s="6">
        <v>0</v>
      </c>
      <c r="H91" s="10"/>
      <c r="I91" s="14">
        <v>14637.75</v>
      </c>
      <c r="J91" s="6">
        <v>14637.75</v>
      </c>
      <c r="K91" s="6">
        <v>0</v>
      </c>
      <c r="L91" s="10"/>
    </row>
    <row r="92" spans="2:12" x14ac:dyDescent="0.25">
      <c r="B92" s="22">
        <v>4</v>
      </c>
      <c r="C92" s="23" t="s">
        <v>182</v>
      </c>
      <c r="D92" s="24" t="s">
        <v>183</v>
      </c>
      <c r="E92" s="14">
        <v>6824.49</v>
      </c>
      <c r="F92" s="6">
        <v>6824.49</v>
      </c>
      <c r="G92" s="6">
        <v>0</v>
      </c>
      <c r="H92" s="10"/>
      <c r="I92" s="14">
        <v>26559.97</v>
      </c>
      <c r="J92" s="6">
        <v>26559.97</v>
      </c>
      <c r="K92" s="6">
        <v>0</v>
      </c>
      <c r="L92" s="10"/>
    </row>
    <row r="93" spans="2:12" x14ac:dyDescent="0.25">
      <c r="B93" s="22">
        <v>4</v>
      </c>
      <c r="C93" s="23" t="s">
        <v>184</v>
      </c>
      <c r="D93" s="24" t="s">
        <v>185</v>
      </c>
      <c r="E93" s="14">
        <v>100.06</v>
      </c>
      <c r="F93" s="6">
        <v>100.06</v>
      </c>
      <c r="G93" s="6">
        <v>0</v>
      </c>
      <c r="H93" s="10"/>
      <c r="I93" s="14">
        <v>388.59</v>
      </c>
      <c r="J93" s="6">
        <v>388.59</v>
      </c>
      <c r="K93" s="6">
        <v>26</v>
      </c>
      <c r="L93" s="10">
        <v>26</v>
      </c>
    </row>
    <row r="94" spans="2:12" x14ac:dyDescent="0.25">
      <c r="B94" s="22">
        <v>4</v>
      </c>
      <c r="C94" s="23" t="s">
        <v>186</v>
      </c>
      <c r="D94" s="24" t="s">
        <v>187</v>
      </c>
      <c r="E94" s="14">
        <v>154.80000000000001</v>
      </c>
      <c r="F94" s="6">
        <v>154.80000000000001</v>
      </c>
      <c r="G94" s="7">
        <v>0</v>
      </c>
      <c r="H94" s="10"/>
      <c r="I94" s="14">
        <v>1736.42</v>
      </c>
      <c r="J94" s="6">
        <v>1736.42</v>
      </c>
      <c r="K94" s="7">
        <v>0</v>
      </c>
      <c r="L94" s="10"/>
    </row>
    <row r="95" spans="2:12" x14ac:dyDescent="0.25">
      <c r="B95" s="22">
        <v>4</v>
      </c>
      <c r="C95" s="23" t="s">
        <v>188</v>
      </c>
      <c r="D95" s="24" t="s">
        <v>189</v>
      </c>
      <c r="E95" s="14">
        <v>53.28</v>
      </c>
      <c r="F95" s="6">
        <v>53.28</v>
      </c>
      <c r="G95" s="6">
        <v>0</v>
      </c>
      <c r="H95" s="10"/>
      <c r="I95" s="14">
        <v>163.47</v>
      </c>
      <c r="J95" s="6">
        <v>163.47</v>
      </c>
      <c r="K95" s="6">
        <v>23.65</v>
      </c>
      <c r="L95" s="10">
        <f>K95-8.85</f>
        <v>14.799999999999999</v>
      </c>
    </row>
    <row r="96" spans="2:12" x14ac:dyDescent="0.25">
      <c r="B96" s="22">
        <v>4</v>
      </c>
      <c r="C96" s="23" t="s">
        <v>190</v>
      </c>
      <c r="D96" s="24" t="s">
        <v>191</v>
      </c>
      <c r="E96" s="14">
        <v>220.6</v>
      </c>
      <c r="F96" s="6">
        <v>220.6</v>
      </c>
      <c r="G96" s="6">
        <v>0</v>
      </c>
      <c r="H96" s="10"/>
      <c r="I96" s="14">
        <v>1139.57</v>
      </c>
      <c r="J96" s="6">
        <f>I96-136.79</f>
        <v>1002.78</v>
      </c>
      <c r="K96" s="6">
        <v>168.15</v>
      </c>
      <c r="L96" s="10">
        <v>168.15</v>
      </c>
    </row>
    <row r="97" spans="2:12" x14ac:dyDescent="0.25">
      <c r="B97" s="22">
        <v>4</v>
      </c>
      <c r="C97" s="23" t="s">
        <v>192</v>
      </c>
      <c r="D97" s="24" t="s">
        <v>193</v>
      </c>
      <c r="E97" s="14">
        <v>111.44</v>
      </c>
      <c r="F97" s="6">
        <v>111.44</v>
      </c>
      <c r="G97" s="6">
        <v>0</v>
      </c>
      <c r="H97" s="10"/>
      <c r="I97" s="14">
        <v>1730.64</v>
      </c>
      <c r="J97" s="6">
        <v>1730.64</v>
      </c>
      <c r="K97" s="6">
        <v>0</v>
      </c>
      <c r="L97" s="10"/>
    </row>
    <row r="98" spans="2:12" x14ac:dyDescent="0.25">
      <c r="B98" s="22">
        <v>4</v>
      </c>
      <c r="C98" s="23" t="s">
        <v>194</v>
      </c>
      <c r="D98" s="24" t="s">
        <v>195</v>
      </c>
      <c r="E98" s="14">
        <v>46.75</v>
      </c>
      <c r="F98" s="6">
        <v>46.75</v>
      </c>
      <c r="G98" s="6">
        <v>0</v>
      </c>
      <c r="H98" s="10"/>
      <c r="I98" s="14">
        <v>583.88</v>
      </c>
      <c r="J98" s="6">
        <v>583.88</v>
      </c>
      <c r="K98" s="6">
        <v>3</v>
      </c>
      <c r="L98" s="10">
        <v>3</v>
      </c>
    </row>
    <row r="99" spans="2:12" x14ac:dyDescent="0.25">
      <c r="B99" s="22">
        <v>4</v>
      </c>
      <c r="C99" s="23" t="s">
        <v>196</v>
      </c>
      <c r="D99" s="24" t="s">
        <v>197</v>
      </c>
      <c r="E99" s="14">
        <v>162.4</v>
      </c>
      <c r="F99" s="6">
        <v>162.4</v>
      </c>
      <c r="G99" s="6">
        <v>0</v>
      </c>
      <c r="H99" s="10"/>
      <c r="I99" s="14">
        <v>1433.76</v>
      </c>
      <c r="J99" s="6">
        <v>1433.76</v>
      </c>
      <c r="K99" s="6"/>
      <c r="L99" s="10"/>
    </row>
    <row r="100" spans="2:12" x14ac:dyDescent="0.25">
      <c r="B100" s="22">
        <v>4</v>
      </c>
      <c r="C100" s="23" t="s">
        <v>198</v>
      </c>
      <c r="D100" s="24" t="s">
        <v>199</v>
      </c>
      <c r="E100" s="14">
        <v>185.2</v>
      </c>
      <c r="F100" s="6">
        <v>185.2</v>
      </c>
      <c r="G100" s="6">
        <v>0</v>
      </c>
      <c r="H100" s="10"/>
      <c r="I100" s="14">
        <v>387.74</v>
      </c>
      <c r="J100" s="6">
        <v>387.74</v>
      </c>
      <c r="K100" s="6">
        <v>1.8</v>
      </c>
      <c r="L100" s="10">
        <v>1.8</v>
      </c>
    </row>
    <row r="101" spans="2:12" x14ac:dyDescent="0.25">
      <c r="B101" s="22">
        <v>4</v>
      </c>
      <c r="C101" s="23" t="s">
        <v>200</v>
      </c>
      <c r="D101" s="24" t="s">
        <v>201</v>
      </c>
      <c r="E101" s="14">
        <v>0</v>
      </c>
      <c r="F101" s="6"/>
      <c r="G101" s="6">
        <v>17.600000000000001</v>
      </c>
      <c r="H101" s="10">
        <v>17.600000000000001</v>
      </c>
      <c r="I101" s="14">
        <v>345.57</v>
      </c>
      <c r="J101" s="14">
        <v>345.57</v>
      </c>
      <c r="K101" s="6">
        <v>120.45</v>
      </c>
      <c r="L101" s="6">
        <v>120.45</v>
      </c>
    </row>
    <row r="102" spans="2:12" x14ac:dyDescent="0.25">
      <c r="B102" s="22">
        <v>4</v>
      </c>
      <c r="C102" s="23" t="s">
        <v>202</v>
      </c>
      <c r="D102" s="24" t="s">
        <v>203</v>
      </c>
      <c r="E102" s="14">
        <v>585.30999999999995</v>
      </c>
      <c r="F102" s="14">
        <v>585.30999999999995</v>
      </c>
      <c r="G102" s="6">
        <v>21.2</v>
      </c>
      <c r="H102" s="6">
        <v>21.2</v>
      </c>
      <c r="I102" s="14">
        <v>7418.67</v>
      </c>
      <c r="J102" s="14">
        <v>7418.67</v>
      </c>
      <c r="K102" s="6">
        <v>213.75</v>
      </c>
      <c r="L102" s="6">
        <v>213.75</v>
      </c>
    </row>
    <row r="103" spans="2:12" x14ac:dyDescent="0.25">
      <c r="B103" s="22">
        <v>4</v>
      </c>
      <c r="C103" s="23" t="s">
        <v>204</v>
      </c>
      <c r="D103" s="24" t="s">
        <v>205</v>
      </c>
      <c r="E103" s="14">
        <v>154.80000000000001</v>
      </c>
      <c r="F103" s="14">
        <v>154.80000000000001</v>
      </c>
      <c r="G103" s="6">
        <v>0</v>
      </c>
      <c r="H103" s="10"/>
      <c r="I103" s="14">
        <v>574.57000000000005</v>
      </c>
      <c r="J103" s="14">
        <v>574.57000000000005</v>
      </c>
      <c r="K103" s="6">
        <v>29.65</v>
      </c>
      <c r="L103" s="6">
        <v>29.65</v>
      </c>
    </row>
    <row r="104" spans="2:12" x14ac:dyDescent="0.25">
      <c r="B104" s="22">
        <v>4</v>
      </c>
      <c r="C104" s="23" t="s">
        <v>206</v>
      </c>
      <c r="D104" s="24" t="s">
        <v>207</v>
      </c>
      <c r="E104" s="14">
        <v>2868.85</v>
      </c>
      <c r="F104" s="14">
        <v>2868.85</v>
      </c>
      <c r="G104" s="6">
        <v>0</v>
      </c>
      <c r="H104" s="10"/>
      <c r="I104" s="14">
        <v>33299.64</v>
      </c>
      <c r="J104" s="14">
        <v>33299.64</v>
      </c>
      <c r="K104" s="6">
        <v>1635.2</v>
      </c>
      <c r="L104" s="10"/>
    </row>
    <row r="105" spans="2:12" x14ac:dyDescent="0.25">
      <c r="B105" s="22">
        <v>4</v>
      </c>
      <c r="C105" s="23" t="s">
        <v>208</v>
      </c>
      <c r="D105" s="24" t="s">
        <v>209</v>
      </c>
      <c r="E105" s="14">
        <v>0</v>
      </c>
      <c r="F105" s="6"/>
      <c r="G105" s="6">
        <v>0</v>
      </c>
      <c r="H105" s="10"/>
      <c r="I105" s="14">
        <v>309.69</v>
      </c>
      <c r="J105" s="6">
        <f>I105-24.77-81.2</f>
        <v>203.72000000000003</v>
      </c>
      <c r="K105" s="6">
        <v>0</v>
      </c>
      <c r="L105" s="10"/>
    </row>
    <row r="106" spans="2:12" x14ac:dyDescent="0.25">
      <c r="B106" s="22">
        <v>4</v>
      </c>
      <c r="C106" s="23" t="s">
        <v>210</v>
      </c>
      <c r="D106" s="24" t="s">
        <v>211</v>
      </c>
      <c r="E106" s="14">
        <v>0</v>
      </c>
      <c r="F106" s="6"/>
      <c r="G106" s="6">
        <v>0</v>
      </c>
      <c r="H106" s="10"/>
      <c r="I106" s="14">
        <v>0</v>
      </c>
      <c r="J106" s="6"/>
      <c r="K106" s="6">
        <v>0</v>
      </c>
      <c r="L106" s="10"/>
    </row>
    <row r="107" spans="2:12" x14ac:dyDescent="0.25">
      <c r="B107" s="22">
        <v>4</v>
      </c>
      <c r="C107" s="23" t="s">
        <v>212</v>
      </c>
      <c r="D107" s="24" t="s">
        <v>213</v>
      </c>
      <c r="E107" s="14">
        <v>79.56</v>
      </c>
      <c r="F107" s="6">
        <v>79.56</v>
      </c>
      <c r="G107" s="6">
        <v>459</v>
      </c>
      <c r="H107" s="10">
        <v>459</v>
      </c>
      <c r="I107" s="14">
        <v>1359.21</v>
      </c>
      <c r="J107" s="6">
        <v>1359.21</v>
      </c>
      <c r="K107" s="6">
        <v>12</v>
      </c>
      <c r="L107" s="6">
        <v>12</v>
      </c>
    </row>
    <row r="108" spans="2:12" x14ac:dyDescent="0.25">
      <c r="B108" s="22">
        <v>4</v>
      </c>
      <c r="C108" s="23" t="s">
        <v>214</v>
      </c>
      <c r="D108" s="24" t="s">
        <v>215</v>
      </c>
      <c r="E108" s="15">
        <v>0</v>
      </c>
      <c r="F108" s="5"/>
      <c r="G108" s="5">
        <v>0</v>
      </c>
      <c r="H108" s="11"/>
      <c r="I108" s="15">
        <v>0</v>
      </c>
      <c r="J108" s="5"/>
      <c r="K108" s="5">
        <v>0</v>
      </c>
      <c r="L108" s="11"/>
    </row>
    <row r="109" spans="2:12" x14ac:dyDescent="0.25">
      <c r="B109" s="22">
        <v>4</v>
      </c>
      <c r="C109" s="23" t="s">
        <v>216</v>
      </c>
      <c r="D109" s="24" t="s">
        <v>217</v>
      </c>
      <c r="E109" s="15">
        <v>483.81</v>
      </c>
      <c r="F109" s="15">
        <v>483.81</v>
      </c>
      <c r="G109" s="5">
        <v>0</v>
      </c>
      <c r="H109" s="11"/>
      <c r="I109" s="15">
        <v>4802.54</v>
      </c>
      <c r="J109" s="15">
        <v>4802.54</v>
      </c>
      <c r="K109" s="5">
        <v>0</v>
      </c>
      <c r="L109" s="11"/>
    </row>
    <row r="110" spans="2:12" x14ac:dyDescent="0.25">
      <c r="B110" s="22">
        <v>4</v>
      </c>
      <c r="C110" s="23" t="s">
        <v>218</v>
      </c>
      <c r="D110" s="24" t="s">
        <v>219</v>
      </c>
      <c r="E110" s="15">
        <v>154.80000000000001</v>
      </c>
      <c r="F110" s="15">
        <v>154.80000000000001</v>
      </c>
      <c r="G110" s="5">
        <v>0</v>
      </c>
      <c r="H110" s="11"/>
      <c r="I110" s="15">
        <v>1635.02</v>
      </c>
      <c r="J110" s="15">
        <v>1635.02</v>
      </c>
      <c r="K110" s="5">
        <v>0</v>
      </c>
      <c r="L110" s="11"/>
    </row>
    <row r="111" spans="2:12" x14ac:dyDescent="0.25">
      <c r="B111" s="22">
        <v>4</v>
      </c>
      <c r="C111" s="16"/>
      <c r="D111" s="17"/>
      <c r="E111" s="15"/>
      <c r="F111" s="5"/>
      <c r="G111" s="5"/>
      <c r="H111" s="11"/>
      <c r="I111" s="15"/>
      <c r="J111" s="5"/>
      <c r="K111" s="5"/>
      <c r="L111" s="11"/>
    </row>
    <row r="112" spans="2:12" x14ac:dyDescent="0.25">
      <c r="B112" s="22">
        <v>4</v>
      </c>
      <c r="C112" s="16"/>
      <c r="D112" s="17"/>
      <c r="E112" s="15"/>
      <c r="F112" s="5"/>
      <c r="G112" s="5"/>
      <c r="H112" s="11"/>
      <c r="I112" s="15"/>
      <c r="J112" s="5"/>
      <c r="K112" s="5"/>
      <c r="L112" s="11"/>
    </row>
    <row r="113" spans="2:12" x14ac:dyDescent="0.25">
      <c r="B113" s="22">
        <v>4</v>
      </c>
      <c r="C113" s="16"/>
      <c r="D113" s="17"/>
      <c r="E113" s="15"/>
      <c r="F113" s="5"/>
      <c r="G113" s="5"/>
      <c r="H113" s="11"/>
      <c r="I113" s="15"/>
      <c r="J113" s="5"/>
      <c r="K113" s="5"/>
      <c r="L113" s="11"/>
    </row>
    <row r="114" spans="2:12" x14ac:dyDescent="0.25">
      <c r="E114" s="12"/>
      <c r="F114" s="12"/>
      <c r="G114" s="12"/>
      <c r="H114" s="12"/>
      <c r="I114" s="12"/>
      <c r="J114" s="12"/>
      <c r="K114" s="12"/>
      <c r="L114" s="12"/>
    </row>
    <row r="115" spans="2:12" x14ac:dyDescent="0.25">
      <c r="D115" s="18" t="s">
        <v>6</v>
      </c>
      <c r="E115" s="19">
        <f t="shared" ref="E115:L115" si="0">SUM(E11:E113)</f>
        <v>36133.539999999994</v>
      </c>
      <c r="F115" s="20">
        <f t="shared" si="0"/>
        <v>35354.219999999994</v>
      </c>
      <c r="G115" s="20">
        <f t="shared" si="0"/>
        <v>1351.8000000000002</v>
      </c>
      <c r="H115" s="21">
        <f t="shared" si="0"/>
        <v>1261.2000000000003</v>
      </c>
      <c r="I115" s="19">
        <f t="shared" si="0"/>
        <v>348190.47119999997</v>
      </c>
      <c r="J115" s="20">
        <f t="shared" si="0"/>
        <v>333674.18</v>
      </c>
      <c r="K115" s="20">
        <f t="shared" si="0"/>
        <v>6332.4499999999989</v>
      </c>
      <c r="L115" s="21">
        <f t="shared" si="0"/>
        <v>4558.95</v>
      </c>
    </row>
  </sheetData>
  <sheetProtection algorithmName="SHA-512" hashValue="kf9Ks1avOK+fAaFS7kq9CXjq6cdlO/0CMrc+8QCPjAm4YcLJ2+tusAkrRdTxORMBtI4986MQAH93ArZSdMO6TA==" saltValue="cKybp5GzkvEuq7q7c4DccQ==" spinCount="100000" sheet="1" sort="0" autoFilter="0"/>
  <mergeCells count="3">
    <mergeCell ref="B6:E7"/>
    <mergeCell ref="E9:H9"/>
    <mergeCell ref="I9:L9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FDP Region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McElhaney</dc:creator>
  <cp:lastModifiedBy>Sara Rodriguez</cp:lastModifiedBy>
  <dcterms:created xsi:type="dcterms:W3CDTF">2022-06-14T15:05:11Z</dcterms:created>
  <dcterms:modified xsi:type="dcterms:W3CDTF">2022-08-17T21:36:51Z</dcterms:modified>
</cp:coreProperties>
</file>